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860" activeTab="0"/>
  </bookViews>
  <sheets>
    <sheet name="Arkusz1" sheetId="1" r:id="rId1"/>
    <sheet name="Arkusz3" sheetId="2" r:id="rId2"/>
  </sheets>
  <definedNames/>
  <calcPr fullCalcOnLoad="1"/>
</workbook>
</file>

<file path=xl/comments1.xml><?xml version="1.0" encoding="utf-8"?>
<comments xmlns="http://schemas.openxmlformats.org/spreadsheetml/2006/main">
  <authors>
    <author>goska</author>
  </authors>
  <commentList>
    <comment ref="C11" authorId="0">
      <text>
        <r>
          <rPr>
            <b/>
            <sz val="8"/>
            <rFont val="Tahoma"/>
            <family val="2"/>
          </rPr>
          <t xml:space="preserve">informację o wysokości stawki można uzyskać w Dziale Ewidencji Majątku
</t>
        </r>
      </text>
    </comment>
    <comment ref="C13" authorId="0">
      <text>
        <r>
          <rPr>
            <b/>
            <sz val="8"/>
            <rFont val="Tahoma"/>
            <family val="2"/>
          </rPr>
          <t>wysokości stawki można uzyskać w Dziale Ewidencji Majątku</t>
        </r>
      </text>
    </comment>
  </commentList>
</comments>
</file>

<file path=xl/sharedStrings.xml><?xml version="1.0" encoding="utf-8"?>
<sst xmlns="http://schemas.openxmlformats.org/spreadsheetml/2006/main" count="32" uniqueCount="28">
  <si>
    <t>Liczba dni wykorzystania aparatury</t>
  </si>
  <si>
    <t>KALKULACJA WYSOKOŚCI OPŁATY ZA WYKORZYSTYWANIE APARATURY  BADAWCZEJ</t>
  </si>
  <si>
    <t>Miesięczny odpis amortyzacyjny (poz.2/12m-cy)</t>
  </si>
  <si>
    <t>1a</t>
  </si>
  <si>
    <t>Kierownik jednostki</t>
  </si>
  <si>
    <t xml:space="preserve">Koszt użycia aparatury </t>
  </si>
  <si>
    <t>Roczna stawka  amortyzacyjna [%]</t>
  </si>
  <si>
    <t>Wartość początkowa środka trwałego [PLN]</t>
  </si>
  <si>
    <t>Nazwa aparatury:</t>
  </si>
  <si>
    <t>Numer inwentarzowy</t>
  </si>
  <si>
    <t xml:space="preserve">Jednostka organizacyjna </t>
  </si>
  <si>
    <t>Źródło informacji</t>
  </si>
  <si>
    <t>Kwestura</t>
  </si>
  <si>
    <t>Użytkownik</t>
  </si>
  <si>
    <t>Składnik kosztów</t>
  </si>
  <si>
    <t>Koszt dziennego użytkowania</t>
  </si>
  <si>
    <t xml:space="preserve"> </t>
  </si>
  <si>
    <t>Koszt wykorzystania aparatury do kalkulacji usługi</t>
  </si>
  <si>
    <t>Opiekun aparatury</t>
  </si>
  <si>
    <t>Koszty zakupu (%)</t>
  </si>
  <si>
    <t>Liczba godzin wykorzystania aparatury</t>
  </si>
  <si>
    <t>Koszt wykorzystania</t>
  </si>
  <si>
    <t>Wstaw</t>
  </si>
  <si>
    <t>Koszt [PLN]</t>
  </si>
  <si>
    <t>Średnia liczba dni pracy aparatury w miesiącu</t>
  </si>
  <si>
    <t>Średnia liczba godzin pracy aparatury w ciągu 1 dnia</t>
  </si>
  <si>
    <t>zał. 1</t>
  </si>
  <si>
    <t xml:space="preserve">Wystawił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</si>
</sst>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8"/>
      <name val="Tahoma"/>
      <family val="2"/>
    </font>
    <font>
      <sz val="11"/>
      <color indexed="10"/>
      <name val="Czcionka tekstu podstawowego"/>
      <family val="2"/>
    </font>
    <font>
      <sz val="11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rgb="FFFF0000"/>
      <name val="Czcionka tekstu podstawowego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33" borderId="12" xfId="0" applyNumberForma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3" fontId="40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40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4" xfId="0" applyFill="1" applyBorder="1" applyAlignment="1">
      <alignment/>
    </xf>
    <xf numFmtId="9" fontId="0" fillId="33" borderId="17" xfId="52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40" fillId="0" borderId="20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2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7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0" fillId="19" borderId="10" xfId="0" applyNumberFormat="1" applyFill="1" applyBorder="1" applyAlignment="1">
      <alignment/>
    </xf>
    <xf numFmtId="9" fontId="0" fillId="19" borderId="10" xfId="0" applyNumberFormat="1" applyFill="1" applyBorder="1" applyAlignment="1">
      <alignment/>
    </xf>
    <xf numFmtId="9" fontId="0" fillId="19" borderId="17" xfId="52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C29" sqref="C29:E29"/>
    </sheetView>
  </sheetViews>
  <sheetFormatPr defaultColWidth="8.796875" defaultRowHeight="14.25"/>
  <cols>
    <col min="1" max="1" width="4" style="4" customWidth="1"/>
    <col min="2" max="2" width="54" style="0" customWidth="1"/>
    <col min="3" max="3" width="13.69921875" style="0" customWidth="1"/>
    <col min="4" max="4" width="16.59765625" style="4" customWidth="1"/>
    <col min="5" max="5" width="19.3984375" style="0" customWidth="1"/>
    <col min="6" max="6" width="17" style="0" customWidth="1"/>
    <col min="7" max="7" width="4.3984375" style="0" customWidth="1"/>
    <col min="8" max="8" width="32.59765625" style="0" customWidth="1"/>
    <col min="9" max="9" width="9" style="4" customWidth="1"/>
    <col min="10" max="10" width="9" style="12" customWidth="1"/>
  </cols>
  <sheetData>
    <row r="1" ht="14.25"/>
    <row r="2" ht="14.25">
      <c r="E2" t="s">
        <v>26</v>
      </c>
    </row>
    <row r="3" ht="14.25">
      <c r="B3" t="s">
        <v>8</v>
      </c>
    </row>
    <row r="4" ht="14.25">
      <c r="B4" t="s">
        <v>9</v>
      </c>
    </row>
    <row r="5" spans="2:7" ht="14.25" customHeight="1">
      <c r="B5" t="s">
        <v>10</v>
      </c>
      <c r="F5" s="5"/>
      <c r="G5" s="5"/>
    </row>
    <row r="6" ht="19.5" customHeight="1"/>
    <row r="7" spans="1:5" ht="22.5" customHeight="1">
      <c r="A7" s="52" t="s">
        <v>1</v>
      </c>
      <c r="B7" s="52"/>
      <c r="C7" s="52"/>
      <c r="D7" s="52"/>
      <c r="E7" s="52"/>
    </row>
    <row r="8" spans="1:5" ht="14.25">
      <c r="A8" s="53"/>
      <c r="B8" s="53"/>
      <c r="C8" s="53"/>
      <c r="D8" s="53"/>
      <c r="E8" s="53"/>
    </row>
    <row r="9" spans="1:5" ht="14.25">
      <c r="A9" s="21"/>
      <c r="B9" s="54" t="s">
        <v>5</v>
      </c>
      <c r="C9" s="54"/>
      <c r="D9" s="11"/>
      <c r="E9" s="10"/>
    </row>
    <row r="10" spans="1:5" ht="14.25">
      <c r="A10" s="13"/>
      <c r="B10" s="18" t="s">
        <v>14</v>
      </c>
      <c r="C10" s="18" t="s">
        <v>22</v>
      </c>
      <c r="D10" s="19" t="s">
        <v>11</v>
      </c>
      <c r="E10" s="20" t="s">
        <v>23</v>
      </c>
    </row>
    <row r="11" spans="1:5" ht="14.25">
      <c r="A11" s="2">
        <v>1</v>
      </c>
      <c r="B11" s="15" t="s">
        <v>7</v>
      </c>
      <c r="C11" s="49">
        <v>45000</v>
      </c>
      <c r="D11" s="2" t="s">
        <v>12</v>
      </c>
      <c r="E11" s="42">
        <f>C11</f>
        <v>45000</v>
      </c>
    </row>
    <row r="12" spans="1:5" ht="14.25">
      <c r="A12" s="2" t="s">
        <v>3</v>
      </c>
      <c r="B12" s="15" t="s">
        <v>19</v>
      </c>
      <c r="C12" s="50">
        <v>0.05</v>
      </c>
      <c r="D12" s="16" t="s">
        <v>18</v>
      </c>
      <c r="E12" s="42">
        <f>E11*(1+C12)</f>
        <v>47250</v>
      </c>
    </row>
    <row r="13" spans="1:5" ht="14.25">
      <c r="A13" s="2">
        <v>2</v>
      </c>
      <c r="B13" s="32" t="s">
        <v>6</v>
      </c>
      <c r="C13" s="51">
        <v>0.2</v>
      </c>
      <c r="D13" s="31" t="s">
        <v>12</v>
      </c>
      <c r="E13" s="46">
        <f>E12*C13</f>
        <v>9450</v>
      </c>
    </row>
    <row r="14" spans="1:5" ht="14.25">
      <c r="A14" s="2">
        <v>3</v>
      </c>
      <c r="B14" s="29" t="s">
        <v>2</v>
      </c>
      <c r="C14" s="33"/>
      <c r="D14" s="41"/>
      <c r="E14" s="43">
        <f>E13/12</f>
        <v>787.5</v>
      </c>
    </row>
    <row r="15" spans="1:5" ht="14.25">
      <c r="A15" s="2">
        <v>4</v>
      </c>
      <c r="B15" s="36" t="s">
        <v>24</v>
      </c>
      <c r="C15" s="34">
        <v>10</v>
      </c>
      <c r="D15" s="35" t="s">
        <v>18</v>
      </c>
      <c r="E15" s="47">
        <f>INT(E14/C15)</f>
        <v>78</v>
      </c>
    </row>
    <row r="16" spans="1:5" ht="14.25">
      <c r="A16" s="2">
        <v>5</v>
      </c>
      <c r="B16" s="29" t="s">
        <v>15</v>
      </c>
      <c r="C16" s="33"/>
      <c r="D16" s="41"/>
      <c r="E16" s="43">
        <f>E15</f>
        <v>78</v>
      </c>
    </row>
    <row r="17" spans="1:6" ht="14.25">
      <c r="A17" s="2">
        <v>6</v>
      </c>
      <c r="B17" s="37" t="s">
        <v>25</v>
      </c>
      <c r="C17" s="30">
        <v>4</v>
      </c>
      <c r="D17" s="13" t="s">
        <v>18</v>
      </c>
      <c r="E17" s="44">
        <f>E15/C17*1.1</f>
        <v>21.450000000000003</v>
      </c>
      <c r="F17" s="27"/>
    </row>
    <row r="18" spans="1:5" ht="15">
      <c r="A18" s="4" t="s">
        <v>16</v>
      </c>
      <c r="E18" s="48" t="s">
        <v>21</v>
      </c>
    </row>
    <row r="19" spans="1:5" ht="14.25">
      <c r="A19" s="2">
        <v>7</v>
      </c>
      <c r="B19" s="38" t="s">
        <v>0</v>
      </c>
      <c r="C19" s="28">
        <v>3</v>
      </c>
      <c r="D19" s="2" t="s">
        <v>13</v>
      </c>
      <c r="E19" s="45">
        <f>E16*C19</f>
        <v>234</v>
      </c>
    </row>
    <row r="20" spans="1:5" ht="14.25">
      <c r="A20" s="2">
        <v>8</v>
      </c>
      <c r="B20" s="1" t="s">
        <v>20</v>
      </c>
      <c r="C20" s="28">
        <v>0</v>
      </c>
      <c r="D20" s="2" t="s">
        <v>13</v>
      </c>
      <c r="E20" s="45">
        <f>E17*C20</f>
        <v>0</v>
      </c>
    </row>
    <row r="21" spans="1:5" ht="14.25">
      <c r="A21" s="6"/>
      <c r="B21" s="7"/>
      <c r="C21" s="7"/>
      <c r="D21" s="14"/>
      <c r="E21" s="39"/>
    </row>
    <row r="22" spans="1:5" ht="15.75" thickBot="1">
      <c r="A22" s="26"/>
      <c r="B22" s="24" t="s">
        <v>17</v>
      </c>
      <c r="C22" s="25"/>
      <c r="D22" s="26"/>
      <c r="E22" s="40">
        <f>E19+E20</f>
        <v>234</v>
      </c>
    </row>
    <row r="23" spans="2:5" ht="15">
      <c r="B23" s="17"/>
      <c r="C23" s="3"/>
      <c r="D23" s="22"/>
      <c r="E23" s="23"/>
    </row>
    <row r="25" spans="2:5" ht="14.25">
      <c r="B25" s="9" t="s">
        <v>27</v>
      </c>
      <c r="C25" s="55"/>
      <c r="D25" s="55"/>
      <c r="E25" s="55"/>
    </row>
    <row r="26" ht="14.25">
      <c r="B26" s="8"/>
    </row>
    <row r="27" ht="14.25">
      <c r="B27" s="8"/>
    </row>
    <row r="28" ht="14.25">
      <c r="B28" s="8"/>
    </row>
    <row r="29" spans="2:5" ht="14.25">
      <c r="B29" s="8" t="s">
        <v>4</v>
      </c>
      <c r="C29" s="55"/>
      <c r="D29" s="55"/>
      <c r="E29" s="55"/>
    </row>
    <row r="30" ht="14.25">
      <c r="B30" s="8"/>
    </row>
    <row r="31" ht="14.25">
      <c r="B31" s="8"/>
    </row>
    <row r="32" ht="14.25">
      <c r="B32" s="8"/>
    </row>
  </sheetData>
  <sheetProtection/>
  <mergeCells count="4">
    <mergeCell ref="A7:E8"/>
    <mergeCell ref="B9:C9"/>
    <mergeCell ref="C25:E25"/>
    <mergeCell ref="C29:E29"/>
  </mergeCells>
  <printOptions horizontalCentered="1"/>
  <pageMargins left="0.7874015748031497" right="0.1968503937007874" top="0.1968503937007874" bottom="0.1968503937007874" header="0.196850393700787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Koszalińska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goska</dc:creator>
  <cp:keywords/>
  <dc:description/>
  <cp:lastModifiedBy>maria</cp:lastModifiedBy>
  <cp:lastPrinted>2015-06-19T09:37:30Z</cp:lastPrinted>
  <dcterms:created xsi:type="dcterms:W3CDTF">2015-05-12T07:45:49Z</dcterms:created>
  <dcterms:modified xsi:type="dcterms:W3CDTF">2015-06-19T11:20:15Z</dcterms:modified>
  <cp:category/>
  <cp:version/>
  <cp:contentType/>
  <cp:contentStatus/>
</cp:coreProperties>
</file>