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330"/>
  </bookViews>
  <sheets>
    <sheet name="Filologia" sheetId="1" r:id="rId1"/>
    <sheet name="Moduły specjalizacyjne" sheetId="4" r:id="rId2"/>
    <sheet name="Do wyboru" sheetId="3" r:id="rId3"/>
  </sheets>
  <definedNames>
    <definedName name="_xlnm._FilterDatabase" localSheetId="0" hidden="1">Filologia!#REF!</definedName>
    <definedName name="_xlnm.Print_Area" localSheetId="0">Filologia!$A$1:$AS$66</definedName>
    <definedName name="_xlnm.Print_Area" localSheetId="1">'Moduły specjalizacyjne'!$A$1:$AD$34</definedName>
    <definedName name="Print_Area" localSheetId="0">Filologia!$A$1:$AR$64</definedName>
    <definedName name="Print_Area" localSheetId="1">'Moduły specjalizacyjne'!$A$1:$AD$17</definedName>
    <definedName name="Print_Titles" localSheetId="0">Filologia!$1:$3</definedName>
  </definedNames>
  <calcPr calcId="124519" fullCalcOnLoad="1"/>
</workbook>
</file>

<file path=xl/calcChain.xml><?xml version="1.0" encoding="utf-8"?>
<calcChain xmlns="http://schemas.openxmlformats.org/spreadsheetml/2006/main">
  <c r="AQ57" i="1"/>
  <c r="AN57"/>
  <c r="AJ57"/>
  <c r="AG57"/>
  <c r="AC57"/>
  <c r="Z57"/>
  <c r="O20"/>
  <c r="V57"/>
  <c r="T57"/>
  <c r="R57"/>
  <c r="E57"/>
  <c r="D57"/>
  <c r="AJ51"/>
  <c r="V51"/>
  <c r="D16" i="4"/>
  <c r="AC32" i="1"/>
  <c r="R51"/>
  <c r="P51"/>
  <c r="E51"/>
  <c r="D51"/>
  <c r="E44"/>
  <c r="D44"/>
  <c r="P32"/>
  <c r="J32"/>
  <c r="F32"/>
  <c r="E32"/>
  <c r="D32"/>
  <c r="J14"/>
  <c r="P20"/>
  <c r="N20"/>
  <c r="L20"/>
  <c r="E20"/>
  <c r="D20"/>
  <c r="D9"/>
  <c r="E9"/>
  <c r="F9"/>
  <c r="G9"/>
  <c r="G59"/>
  <c r="H9"/>
  <c r="J9"/>
  <c r="J59"/>
  <c r="L9"/>
  <c r="N9"/>
  <c r="P9"/>
  <c r="D14"/>
  <c r="E14"/>
  <c r="F14"/>
  <c r="H32"/>
  <c r="L32"/>
  <c r="N32"/>
  <c r="R32"/>
  <c r="T32"/>
  <c r="V32"/>
  <c r="X32"/>
  <c r="Z32"/>
  <c r="AE32"/>
  <c r="AG32"/>
  <c r="AJ32"/>
  <c r="AL32"/>
  <c r="AN32"/>
  <c r="AQ32"/>
  <c r="AQ59"/>
  <c r="D36"/>
  <c r="E36"/>
  <c r="L36"/>
  <c r="M36"/>
  <c r="M59"/>
  <c r="P36"/>
  <c r="L44"/>
  <c r="N44"/>
  <c r="N59"/>
  <c r="P44"/>
  <c r="R44"/>
  <c r="S44"/>
  <c r="S59"/>
  <c r="V44"/>
  <c r="X44"/>
  <c r="Y44"/>
  <c r="Y59"/>
  <c r="Z44"/>
  <c r="AC44"/>
  <c r="AC59"/>
  <c r="AE44"/>
  <c r="AG44"/>
  <c r="AJ44"/>
  <c r="L51"/>
  <c r="L59"/>
  <c r="M51"/>
  <c r="X55"/>
  <c r="X57"/>
  <c r="X59"/>
  <c r="AE55"/>
  <c r="AE57"/>
  <c r="AE59"/>
  <c r="AL55"/>
  <c r="AL57"/>
  <c r="AL59"/>
  <c r="AF59"/>
  <c r="AM59"/>
  <c r="AB59"/>
  <c r="AI59"/>
  <c r="AP59"/>
  <c r="E16" i="4"/>
  <c r="F16"/>
  <c r="G16"/>
  <c r="H16"/>
  <c r="J16"/>
  <c r="L16"/>
  <c r="M16"/>
  <c r="N16"/>
  <c r="P16"/>
  <c r="R16"/>
  <c r="S16"/>
  <c r="T16"/>
  <c r="V16"/>
  <c r="X16"/>
  <c r="Y16"/>
  <c r="Z16"/>
  <c r="AB16"/>
  <c r="D33"/>
  <c r="E33"/>
  <c r="F33"/>
  <c r="G33"/>
  <c r="H33"/>
  <c r="J33"/>
  <c r="L33"/>
  <c r="M33"/>
  <c r="N33"/>
  <c r="P33"/>
  <c r="R33"/>
  <c r="S33"/>
  <c r="T33"/>
  <c r="V33"/>
  <c r="X33"/>
  <c r="Y33"/>
  <c r="Z33"/>
  <c r="AB33"/>
  <c r="AF64" i="1"/>
  <c r="Z59"/>
  <c r="AG59"/>
  <c r="P59"/>
  <c r="F59"/>
  <c r="G64"/>
  <c r="E59"/>
  <c r="R59"/>
  <c r="S64"/>
  <c r="AJ59"/>
  <c r="D59"/>
  <c r="H59"/>
  <c r="V59"/>
  <c r="Y64"/>
  <c r="M64"/>
</calcChain>
</file>

<file path=xl/sharedStrings.xml><?xml version="1.0" encoding="utf-8"?>
<sst xmlns="http://schemas.openxmlformats.org/spreadsheetml/2006/main" count="383" uniqueCount="164">
  <si>
    <t>Lp</t>
  </si>
  <si>
    <t>Przedmioty:</t>
  </si>
  <si>
    <t>ZAKŁAD</t>
  </si>
  <si>
    <t>Punkty ECTS</t>
  </si>
  <si>
    <t>Ogółem godz.</t>
  </si>
  <si>
    <t>I rok</t>
  </si>
  <si>
    <t xml:space="preserve">II rok   </t>
  </si>
  <si>
    <t xml:space="preserve">III rok   </t>
  </si>
  <si>
    <t>I sem.</t>
  </si>
  <si>
    <t>II sem.</t>
  </si>
  <si>
    <t>III sem.</t>
  </si>
  <si>
    <t>IV sem.</t>
  </si>
  <si>
    <t>V sem.</t>
  </si>
  <si>
    <t>VI sem.</t>
  </si>
  <si>
    <t>suma</t>
  </si>
  <si>
    <t>Wykł</t>
  </si>
  <si>
    <t>Forma zaliczenia</t>
  </si>
  <si>
    <t>Moduł: Kształcenie ogólne</t>
  </si>
  <si>
    <t>1.</t>
  </si>
  <si>
    <t xml:space="preserve">Technologia informacyjna </t>
  </si>
  <si>
    <t>Zo</t>
  </si>
  <si>
    <t>2.</t>
  </si>
  <si>
    <t>Z</t>
  </si>
  <si>
    <t>3.</t>
  </si>
  <si>
    <t>4.</t>
  </si>
  <si>
    <t xml:space="preserve">Wychowanie fizyczne </t>
  </si>
  <si>
    <t>Razem</t>
  </si>
  <si>
    <t>Moduł: HES</t>
  </si>
  <si>
    <t>5.</t>
  </si>
  <si>
    <t>6.</t>
  </si>
  <si>
    <t>7.</t>
  </si>
  <si>
    <t>8.</t>
  </si>
  <si>
    <t>9.</t>
  </si>
  <si>
    <t>E</t>
  </si>
  <si>
    <t>10.</t>
  </si>
  <si>
    <t>11.</t>
  </si>
  <si>
    <t>12.</t>
  </si>
  <si>
    <t>13.</t>
  </si>
  <si>
    <t xml:space="preserve">E </t>
  </si>
  <si>
    <t>14.</t>
  </si>
  <si>
    <t>15.</t>
  </si>
  <si>
    <t>16.</t>
  </si>
  <si>
    <t>17.</t>
  </si>
  <si>
    <t>18.</t>
  </si>
  <si>
    <t>Moduł: Realioznawstwo</t>
  </si>
  <si>
    <t>19.</t>
  </si>
  <si>
    <t>20.</t>
  </si>
  <si>
    <t>21.</t>
  </si>
  <si>
    <t>Moduł: Literaturoznawstwo</t>
  </si>
  <si>
    <t>22.</t>
  </si>
  <si>
    <t>23.</t>
  </si>
  <si>
    <t>24.</t>
  </si>
  <si>
    <t>25.</t>
  </si>
  <si>
    <t>28.</t>
  </si>
  <si>
    <t>29.</t>
  </si>
  <si>
    <t>30.</t>
  </si>
  <si>
    <t>31.</t>
  </si>
  <si>
    <t>32.</t>
  </si>
  <si>
    <t xml:space="preserve">Razem </t>
  </si>
  <si>
    <t>Moduł specjalizacyjny</t>
  </si>
  <si>
    <t>Moduł seminaryjny</t>
  </si>
  <si>
    <t>33.</t>
  </si>
  <si>
    <t>Seminarium dyplomowe</t>
  </si>
  <si>
    <t>Moduł przedmiotów do wyboru</t>
  </si>
  <si>
    <t>Praktyka zawodowa</t>
  </si>
  <si>
    <t>liczba przedmiotów w semestrze</t>
  </si>
  <si>
    <t>liczba  godz. w tygodniu</t>
  </si>
  <si>
    <t>liczba  punktów ECTS</t>
  </si>
  <si>
    <t xml:space="preserve">liczba kursów egzaminacyjnych w semestrze </t>
  </si>
  <si>
    <t>% udział wykładów</t>
  </si>
  <si>
    <t>II ROK</t>
  </si>
  <si>
    <t>III ROK</t>
  </si>
  <si>
    <t>Lp.</t>
  </si>
  <si>
    <t>III semestr</t>
  </si>
  <si>
    <t>IV semestr</t>
  </si>
  <si>
    <t>V semestr</t>
  </si>
  <si>
    <t>VI semestr</t>
  </si>
  <si>
    <t>konw</t>
  </si>
  <si>
    <t>Wprowadzenie do teorii tłumaczenia</t>
  </si>
  <si>
    <t>Słownictwo i tłumaczenia specjalistyczne I</t>
  </si>
  <si>
    <t>Tłumaczenia literackie</t>
  </si>
  <si>
    <t>Warsztat tłumacza - narzędzia CAT</t>
  </si>
  <si>
    <t>RAZEM</t>
  </si>
  <si>
    <t>Metodyka nauczania języka obcego  I</t>
  </si>
  <si>
    <t>Metodyka nauczania języka obcego  II</t>
  </si>
  <si>
    <t>Warsztat lektora I</t>
  </si>
  <si>
    <t>Warsztat lektora II</t>
  </si>
  <si>
    <t>Innowacyjne technologie w pracy lektora</t>
  </si>
  <si>
    <t>Nauczanie języka specjalistycznego</t>
  </si>
  <si>
    <t>Teksty literackie w nauczaniu języka obcego</t>
  </si>
  <si>
    <t>Emisja głosu</t>
  </si>
  <si>
    <t>III rok</t>
  </si>
  <si>
    <t>V</t>
  </si>
  <si>
    <t>sem.</t>
  </si>
  <si>
    <t>VI</t>
  </si>
  <si>
    <t>Moduł: Kształcenie umiejętności zawodowych</t>
  </si>
  <si>
    <t>Słownictwo i tłumaczenia specjalistyczne III</t>
  </si>
  <si>
    <t xml:space="preserve">Projekt praktyczny </t>
  </si>
  <si>
    <t>Przygotowanie do praktyki zawodowej-warsztaty</t>
  </si>
  <si>
    <t>Tłumaczenia I</t>
  </si>
  <si>
    <t>Tłumaczenia II</t>
  </si>
  <si>
    <t>Trening umiejętności społecznych</t>
  </si>
  <si>
    <t>Korespondencja urzędowa i biznesowa</t>
  </si>
  <si>
    <t>Tłumaczenia ustne (konsekutywne i a vista) I</t>
  </si>
  <si>
    <t>Tłumaczenia ustne (konsekutywne i a vista) II</t>
  </si>
  <si>
    <t>MODUŁ:TŁUMACZ</t>
  </si>
  <si>
    <t>MODUŁ: LEKTOR JĘZYKA OBCEGO</t>
  </si>
  <si>
    <t>Praktyczna stylistyka języka polskiego</t>
  </si>
  <si>
    <t>Redagowanie i edycja tekstu</t>
  </si>
  <si>
    <t>Metoda projektów w nauczaniu języków obcych</t>
  </si>
  <si>
    <t>Problemy, dyskusje i kontrowersje wokół tłumaczeń utworów J.R.R. Tolkiena</t>
  </si>
  <si>
    <t>Moduł: Językoznawstwo</t>
  </si>
  <si>
    <t>26.</t>
  </si>
  <si>
    <t>27.</t>
  </si>
  <si>
    <t>34.</t>
  </si>
  <si>
    <t>OGÓŁEM</t>
  </si>
  <si>
    <t>Słownictwo i tłumaczenia specjalistyczne II</t>
  </si>
  <si>
    <t>Wykorzystanie komponentu kulturowego w procesie nauczania języka obcego</t>
  </si>
  <si>
    <t>Doświadczenie nowej kultury: Etniczna Ameryka</t>
  </si>
  <si>
    <t>Teksty autentyczne w nauczaniu języka obcego</t>
  </si>
  <si>
    <t>Dwujęzyczność i wielojęzyczność we współczesnym świecie</t>
  </si>
  <si>
    <t>Słowotwórstwo w tłumaczeniach</t>
  </si>
  <si>
    <t>Rozszerzania pamięci i notowanie w tłumaczeniu konsekutywnym</t>
  </si>
  <si>
    <t>Wykorzystanie środków masowego przekazu w nauczaniu języków obcych</t>
  </si>
  <si>
    <t>Moduł: Praktyczna Nauka Języka</t>
  </si>
  <si>
    <t>Podstawy prawa dla filologów</t>
  </si>
  <si>
    <t>Przedsiębiorczość i zarządzanie firmą</t>
  </si>
  <si>
    <t>Psychologia w warsztacie lektora</t>
  </si>
  <si>
    <t>Podstawy pedagogiki w pracy lektora</t>
  </si>
  <si>
    <t>FILOLOGIA, STUDIA STACJONARNE
 MODUŁ PRZEDMIOTÓW DO WYBORU</t>
  </si>
  <si>
    <t>Wykład</t>
  </si>
  <si>
    <t>Ćwiczenia</t>
  </si>
  <si>
    <t>Laboratorium</t>
  </si>
  <si>
    <t>Suma</t>
  </si>
  <si>
    <t>Wykłady</t>
  </si>
  <si>
    <t>Seminarium</t>
  </si>
  <si>
    <t>35.</t>
  </si>
  <si>
    <t>Narzędzia komunikacji zdalnej</t>
  </si>
  <si>
    <t xml:space="preserve">Ochrona własności intelektualnej </t>
  </si>
  <si>
    <t>Przysposobienie akademickie (e-learning)</t>
  </si>
  <si>
    <r>
      <t>PNJ I</t>
    </r>
    <r>
      <rPr>
        <sz val="12"/>
        <rFont val="Arial"/>
        <family val="2"/>
        <charset val="238"/>
      </rPr>
      <t xml:space="preserve"> </t>
    </r>
  </si>
  <si>
    <t xml:space="preserve">PNJ II </t>
  </si>
  <si>
    <t>PNJ III</t>
  </si>
  <si>
    <t>PNJ IV</t>
  </si>
  <si>
    <t>PNJ V</t>
  </si>
  <si>
    <t xml:space="preserve">PNJ VI </t>
  </si>
  <si>
    <t>Fonetyka praktyczna I</t>
  </si>
  <si>
    <t>Fonetyka praktyczna II</t>
  </si>
  <si>
    <t>Zintegrowane sprawności językowe</t>
  </si>
  <si>
    <t>Wstęp do literaturoznawstwa</t>
  </si>
  <si>
    <t>Język obcy nowożytny</t>
  </si>
  <si>
    <t>Słownictwo tematyczne i zawodowe</t>
  </si>
  <si>
    <t>Literatura niemieckojęzyczna - analiza tekstu I</t>
  </si>
  <si>
    <t>Literatura  niemieckojęzyczna - analiza tekstu II</t>
  </si>
  <si>
    <t>Język niemieckii w mediach i tłumaczenia prasowe</t>
  </si>
  <si>
    <t xml:space="preserve">MODUŁY SPECJALIZACYJNE  FILOLOGIA I STOPIEŃ STACJONARNE </t>
  </si>
  <si>
    <t xml:space="preserve"> ⃰ gwiazdką oznaczono przedmioty, które mogą być prowadzone z wykorzystaniem metod i technik kształcenia na odległość </t>
  </si>
  <si>
    <t>Wstęp do językoznawstwa ⃰</t>
  </si>
  <si>
    <t>Gramatyka opisowa ⃰</t>
  </si>
  <si>
    <t>Akwizycja ⃰</t>
  </si>
  <si>
    <t>Historia literatury niemieckojęzycznej I ⃰</t>
  </si>
  <si>
    <t>Historia literatury niemieckojęzycznej II ⃰</t>
  </si>
  <si>
    <t>Historia i kultura niem. obsz. jęz. I ⃰</t>
  </si>
  <si>
    <t>Historia i kultura niem. obsz. jęz. II ⃰</t>
  </si>
</sst>
</file>

<file path=xl/styles.xml><?xml version="1.0" encoding="utf-8"?>
<styleSheet xmlns="http://schemas.openxmlformats.org/spreadsheetml/2006/main">
  <numFmts count="1">
    <numFmt numFmtId="164" formatCode="0.0%"/>
  </numFmts>
  <fonts count="36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gray0625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99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fgColor indexed="22"/>
        <bgColor theme="0" tint="-0.14999847407452621"/>
      </patternFill>
    </fill>
    <fill>
      <patternFill patternType="solid">
        <fgColor theme="0" tint="-0.14999847407452621"/>
        <bgColor indexed="22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22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0" fillId="0" borderId="0"/>
    <xf numFmtId="0" fontId="30" fillId="0" borderId="0"/>
  </cellStyleXfs>
  <cellXfs count="656">
    <xf numFmtId="0" fontId="0" fillId="0" borderId="0" xfId="0"/>
    <xf numFmtId="0" fontId="0" fillId="2" borderId="1" xfId="0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vertical="center"/>
    </xf>
    <xf numFmtId="0" fontId="9" fillId="6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/>
    <xf numFmtId="0" fontId="0" fillId="0" borderId="0" xfId="0" applyAlignment="1">
      <alignment horizontal="center"/>
    </xf>
    <xf numFmtId="0" fontId="0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19" xfId="0" applyFont="1" applyBorder="1" applyAlignment="1"/>
    <xf numFmtId="0" fontId="15" fillId="3" borderId="5" xfId="2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vertical="center"/>
    </xf>
    <xf numFmtId="0" fontId="17" fillId="11" borderId="5" xfId="2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/>
    </xf>
    <xf numFmtId="0" fontId="17" fillId="11" borderId="8" xfId="2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vertical="center"/>
    </xf>
    <xf numFmtId="0" fontId="17" fillId="10" borderId="8" xfId="2" applyFont="1" applyFill="1" applyBorder="1" applyAlignment="1">
      <alignment horizontal="center" vertical="center"/>
    </xf>
    <xf numFmtId="0" fontId="7" fillId="0" borderId="0" xfId="0" applyFont="1"/>
    <xf numFmtId="0" fontId="20" fillId="7" borderId="0" xfId="0" applyFont="1" applyFill="1"/>
    <xf numFmtId="0" fontId="20" fillId="0" borderId="0" xfId="0" applyFont="1"/>
    <xf numFmtId="0" fontId="20" fillId="8" borderId="0" xfId="0" applyFont="1" applyFill="1"/>
    <xf numFmtId="0" fontId="20" fillId="12" borderId="0" xfId="0" applyFont="1" applyFill="1"/>
    <xf numFmtId="0" fontId="20" fillId="1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10" borderId="0" xfId="0" applyFill="1"/>
    <xf numFmtId="0" fontId="16" fillId="0" borderId="5" xfId="0" applyFont="1" applyFill="1" applyBorder="1" applyAlignment="1">
      <alignment horizontal="center"/>
    </xf>
    <xf numFmtId="0" fontId="16" fillId="0" borderId="22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left" vertical="center"/>
    </xf>
    <xf numFmtId="0" fontId="22" fillId="0" borderId="27" xfId="0" applyFont="1" applyFill="1" applyBorder="1" applyAlignment="1">
      <alignment horizontal="center" vertical="center"/>
    </xf>
    <xf numFmtId="1" fontId="16" fillId="0" borderId="23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1" fontId="22" fillId="0" borderId="30" xfId="0" applyNumberFormat="1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16" fillId="10" borderId="39" xfId="0" applyFont="1" applyFill="1" applyBorder="1" applyAlignment="1">
      <alignment horizontal="left" vertical="center"/>
    </xf>
    <xf numFmtId="0" fontId="22" fillId="10" borderId="27" xfId="0" applyFont="1" applyFill="1" applyBorder="1" applyAlignment="1">
      <alignment horizontal="left"/>
    </xf>
    <xf numFmtId="0" fontId="16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22" fillId="10" borderId="39" xfId="0" applyFont="1" applyFill="1" applyBorder="1" applyAlignment="1">
      <alignment horizontal="left"/>
    </xf>
    <xf numFmtId="0" fontId="22" fillId="10" borderId="42" xfId="0" applyFont="1" applyFill="1" applyBorder="1" applyAlignment="1">
      <alignment horizontal="left"/>
    </xf>
    <xf numFmtId="0" fontId="22" fillId="10" borderId="20" xfId="0" applyFont="1" applyFill="1" applyBorder="1" applyAlignment="1">
      <alignment horizontal="left"/>
    </xf>
    <xf numFmtId="0" fontId="22" fillId="0" borderId="29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left" vertical="center"/>
    </xf>
    <xf numFmtId="0" fontId="22" fillId="0" borderId="44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0" fontId="16" fillId="0" borderId="39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/>
    </xf>
    <xf numFmtId="0" fontId="16" fillId="0" borderId="4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left"/>
    </xf>
    <xf numFmtId="0" fontId="16" fillId="10" borderId="40" xfId="0" applyFont="1" applyFill="1" applyBorder="1" applyAlignment="1">
      <alignment horizontal="center" vertical="center"/>
    </xf>
    <xf numFmtId="0" fontId="16" fillId="10" borderId="49" xfId="0" applyFont="1" applyFill="1" applyBorder="1" applyAlignment="1">
      <alignment horizontal="center" vertical="center"/>
    </xf>
    <xf numFmtId="0" fontId="20" fillId="10" borderId="23" xfId="0" applyFont="1" applyFill="1" applyBorder="1"/>
    <xf numFmtId="0" fontId="16" fillId="0" borderId="50" xfId="0" applyFont="1" applyFill="1" applyBorder="1" applyAlignment="1">
      <alignment horizontal="center"/>
    </xf>
    <xf numFmtId="0" fontId="16" fillId="0" borderId="51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left"/>
    </xf>
    <xf numFmtId="0" fontId="16" fillId="10" borderId="59" xfId="0" applyFont="1" applyFill="1" applyBorder="1" applyAlignment="1">
      <alignment horizontal="center" vertical="center"/>
    </xf>
    <xf numFmtId="0" fontId="16" fillId="10" borderId="41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6" fillId="10" borderId="18" xfId="0" applyFont="1" applyFill="1" applyBorder="1" applyAlignment="1">
      <alignment horizontal="center" vertical="center"/>
    </xf>
    <xf numFmtId="0" fontId="16" fillId="10" borderId="60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22" fillId="10" borderId="8" xfId="0" applyFont="1" applyFill="1" applyBorder="1" applyAlignment="1">
      <alignment horizontal="left"/>
    </xf>
    <xf numFmtId="0" fontId="16" fillId="10" borderId="24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left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53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58" xfId="0" applyFont="1" applyFill="1" applyBorder="1" applyAlignment="1">
      <alignment horizontal="center" vertical="center"/>
    </xf>
    <xf numFmtId="0" fontId="22" fillId="13" borderId="28" xfId="0" applyFont="1" applyFill="1" applyBorder="1" applyAlignment="1">
      <alignment horizontal="center" vertical="center"/>
    </xf>
    <xf numFmtId="0" fontId="22" fillId="13" borderId="32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13" borderId="30" xfId="0" applyFont="1" applyFill="1" applyBorder="1" applyAlignment="1">
      <alignment horizontal="center" vertical="center"/>
    </xf>
    <xf numFmtId="0" fontId="16" fillId="13" borderId="31" xfId="0" applyFont="1" applyFill="1" applyBorder="1" applyAlignment="1">
      <alignment horizontal="center" vertical="center"/>
    </xf>
    <xf numFmtId="0" fontId="16" fillId="13" borderId="28" xfId="0" applyFont="1" applyFill="1" applyBorder="1" applyAlignment="1">
      <alignment horizontal="center" vertical="center"/>
    </xf>
    <xf numFmtId="0" fontId="16" fillId="13" borderId="32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1" fontId="22" fillId="0" borderId="55" xfId="0" applyNumberFormat="1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0" borderId="43" xfId="0" applyFont="1" applyFill="1" applyBorder="1" applyAlignment="1">
      <alignment horizontal="center" vertical="center"/>
    </xf>
    <xf numFmtId="0" fontId="26" fillId="10" borderId="32" xfId="0" applyFont="1" applyFill="1" applyBorder="1" applyAlignment="1">
      <alignment horizontal="center" vertical="center"/>
    </xf>
    <xf numFmtId="0" fontId="26" fillId="10" borderId="38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17" fontId="0" fillId="0" borderId="0" xfId="0" applyNumberFormat="1"/>
    <xf numFmtId="0" fontId="7" fillId="14" borderId="61" xfId="0" applyFont="1" applyFill="1" applyBorder="1" applyAlignment="1" applyProtection="1">
      <alignment horizontal="center" vertical="center" textRotation="90"/>
      <protection locked="0"/>
    </xf>
    <xf numFmtId="0" fontId="7" fillId="14" borderId="62" xfId="0" applyFont="1" applyFill="1" applyBorder="1" applyAlignment="1" applyProtection="1">
      <alignment horizontal="center" vertical="center" textRotation="90"/>
      <protection locked="0"/>
    </xf>
    <xf numFmtId="0" fontId="16" fillId="0" borderId="3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1" fontId="16" fillId="0" borderId="63" xfId="0" applyNumberFormat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" fontId="22" fillId="0" borderId="31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10" borderId="63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6" fillId="10" borderId="3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10" borderId="35" xfId="0" applyFont="1" applyFill="1" applyBorder="1" applyAlignment="1">
      <alignment horizontal="center" vertical="center"/>
    </xf>
    <xf numFmtId="0" fontId="16" fillId="10" borderId="37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center" vertical="center"/>
    </xf>
    <xf numFmtId="0" fontId="16" fillId="10" borderId="26" xfId="0" applyFont="1" applyFill="1" applyBorder="1" applyAlignment="1">
      <alignment horizontal="center" vertical="center"/>
    </xf>
    <xf numFmtId="0" fontId="16" fillId="10" borderId="20" xfId="0" applyFont="1" applyFill="1" applyBorder="1" applyAlignment="1">
      <alignment horizontal="center" vertical="center"/>
    </xf>
    <xf numFmtId="0" fontId="22" fillId="13" borderId="31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22" fillId="10" borderId="53" xfId="0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center" vertical="center"/>
    </xf>
    <xf numFmtId="0" fontId="25" fillId="10" borderId="58" xfId="0" applyFont="1" applyFill="1" applyBorder="1" applyAlignment="1">
      <alignment horizontal="center" vertical="center"/>
    </xf>
    <xf numFmtId="0" fontId="25" fillId="10" borderId="57" xfId="0" applyFont="1" applyFill="1" applyBorder="1" applyAlignment="1">
      <alignment horizontal="center" vertical="center"/>
    </xf>
    <xf numFmtId="0" fontId="25" fillId="10" borderId="71" xfId="0" applyFont="1" applyFill="1" applyBorder="1" applyAlignment="1">
      <alignment horizontal="center" vertical="center"/>
    </xf>
    <xf numFmtId="0" fontId="26" fillId="10" borderId="72" xfId="0" applyFont="1" applyFill="1" applyBorder="1" applyAlignment="1">
      <alignment horizontal="center" vertical="center"/>
    </xf>
    <xf numFmtId="0" fontId="26" fillId="10" borderId="43" xfId="0" applyFont="1" applyFill="1" applyBorder="1" applyAlignment="1">
      <alignment horizontal="center" vertical="center"/>
    </xf>
    <xf numFmtId="0" fontId="26" fillId="10" borderId="30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5" fillId="10" borderId="73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74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horizontal="center" vertical="center"/>
    </xf>
    <xf numFmtId="0" fontId="20" fillId="10" borderId="0" xfId="0" applyFont="1" applyFill="1" applyBorder="1"/>
    <xf numFmtId="0" fontId="16" fillId="10" borderId="75" xfId="0" applyFont="1" applyFill="1" applyBorder="1" applyAlignment="1">
      <alignment horizontal="center" vertical="center"/>
    </xf>
    <xf numFmtId="0" fontId="16" fillId="10" borderId="7" xfId="0" applyFont="1" applyFill="1" applyBorder="1" applyAlignment="1">
      <alignment horizontal="center" vertical="center"/>
    </xf>
    <xf numFmtId="0" fontId="22" fillId="13" borderId="15" xfId="0" applyFont="1" applyFill="1" applyBorder="1" applyAlignment="1">
      <alignment horizontal="center" vertical="center"/>
    </xf>
    <xf numFmtId="0" fontId="22" fillId="13" borderId="30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/>
    </xf>
    <xf numFmtId="0" fontId="22" fillId="10" borderId="57" xfId="0" applyFont="1" applyFill="1" applyBorder="1" applyAlignment="1">
      <alignment horizontal="center" vertical="center"/>
    </xf>
    <xf numFmtId="0" fontId="22" fillId="10" borderId="58" xfId="0" applyFont="1" applyFill="1" applyBorder="1" applyAlignment="1">
      <alignment horizontal="center" vertical="center"/>
    </xf>
    <xf numFmtId="0" fontId="22" fillId="10" borderId="56" xfId="0" applyFont="1" applyFill="1" applyBorder="1" applyAlignment="1">
      <alignment horizontal="center" vertical="center"/>
    </xf>
    <xf numFmtId="0" fontId="25" fillId="10" borderId="31" xfId="0" applyFont="1" applyFill="1" applyBorder="1" applyAlignment="1">
      <alignment horizontal="center" vertical="center"/>
    </xf>
    <xf numFmtId="0" fontId="25" fillId="10" borderId="32" xfId="0" applyFont="1" applyFill="1" applyBorder="1" applyAlignment="1">
      <alignment horizontal="center" vertical="center"/>
    </xf>
    <xf numFmtId="0" fontId="25" fillId="10" borderId="33" xfId="0" applyFont="1" applyFill="1" applyBorder="1" applyAlignment="1">
      <alignment horizontal="center" vertical="center"/>
    </xf>
    <xf numFmtId="0" fontId="25" fillId="10" borderId="84" xfId="0" applyFont="1" applyFill="1" applyBorder="1" applyAlignment="1">
      <alignment horizontal="center" vertical="center"/>
    </xf>
    <xf numFmtId="0" fontId="26" fillId="10" borderId="85" xfId="0" applyFont="1" applyFill="1" applyBorder="1" applyAlignment="1">
      <alignment horizontal="center" vertical="center"/>
    </xf>
    <xf numFmtId="0" fontId="26" fillId="10" borderId="84" xfId="0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10" borderId="37" xfId="0" applyFont="1" applyFill="1" applyBorder="1" applyAlignment="1">
      <alignment horizontal="center" vertical="center"/>
    </xf>
    <xf numFmtId="0" fontId="16" fillId="10" borderId="69" xfId="0" applyFont="1" applyFill="1" applyBorder="1" applyAlignment="1">
      <alignment horizontal="center" vertical="center"/>
    </xf>
    <xf numFmtId="0" fontId="25" fillId="10" borderId="55" xfId="0" applyFont="1" applyFill="1" applyBorder="1" applyAlignment="1">
      <alignment horizontal="center" vertical="center"/>
    </xf>
    <xf numFmtId="0" fontId="25" fillId="10" borderId="88" xfId="0" applyFont="1" applyFill="1" applyBorder="1" applyAlignment="1">
      <alignment horizontal="center" vertical="center"/>
    </xf>
    <xf numFmtId="0" fontId="25" fillId="10" borderId="82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7" fillId="10" borderId="0" xfId="0" applyFont="1" applyFill="1"/>
    <xf numFmtId="0" fontId="22" fillId="0" borderId="4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5" fillId="0" borderId="55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0" fillId="10" borderId="0" xfId="0" applyFont="1" applyFill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left" vertical="center"/>
    </xf>
    <xf numFmtId="0" fontId="16" fillId="0" borderId="60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left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0" fillId="10" borderId="42" xfId="0" applyFont="1" applyFill="1" applyBorder="1"/>
    <xf numFmtId="0" fontId="16" fillId="10" borderId="5" xfId="0" applyFont="1" applyFill="1" applyBorder="1" applyAlignment="1">
      <alignment horizontal="left" vertical="center"/>
    </xf>
    <xf numFmtId="0" fontId="16" fillId="10" borderId="8" xfId="0" applyFont="1" applyFill="1" applyBorder="1" applyAlignment="1">
      <alignment horizontal="left" vertical="center"/>
    </xf>
    <xf numFmtId="0" fontId="16" fillId="10" borderId="26" xfId="0" applyFont="1" applyFill="1" applyBorder="1" applyAlignment="1">
      <alignment horizontal="left" vertical="center"/>
    </xf>
    <xf numFmtId="0" fontId="16" fillId="10" borderId="22" xfId="0" applyFont="1" applyFill="1" applyBorder="1" applyAlignment="1">
      <alignment horizontal="left" vertical="center"/>
    </xf>
    <xf numFmtId="0" fontId="16" fillId="10" borderId="5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vertical="center"/>
    </xf>
    <xf numFmtId="0" fontId="34" fillId="10" borderId="39" xfId="0" applyFont="1" applyFill="1" applyBorder="1" applyAlignment="1">
      <alignment horizontal="left" vertical="center"/>
    </xf>
    <xf numFmtId="0" fontId="3" fillId="15" borderId="2" xfId="2" applyFont="1" applyFill="1" applyBorder="1" applyAlignment="1">
      <alignment horizontal="center" vertical="center"/>
    </xf>
    <xf numFmtId="0" fontId="3" fillId="16" borderId="1" xfId="2" applyFont="1" applyFill="1" applyBorder="1" applyAlignment="1">
      <alignment horizontal="center" vertical="center"/>
    </xf>
    <xf numFmtId="0" fontId="14" fillId="15" borderId="21" xfId="2" applyFont="1" applyFill="1" applyBorder="1" applyAlignment="1">
      <alignment horizontal="center" vertical="center" textRotation="90"/>
    </xf>
    <xf numFmtId="0" fontId="14" fillId="16" borderId="26" xfId="2" applyFont="1" applyFill="1" applyBorder="1" applyAlignment="1">
      <alignment horizontal="center" vertical="center" textRotation="90"/>
    </xf>
    <xf numFmtId="0" fontId="14" fillId="15" borderId="30" xfId="2" applyFont="1" applyFill="1" applyBorder="1" applyAlignment="1">
      <alignment horizontal="center" vertical="center" textRotation="90"/>
    </xf>
    <xf numFmtId="0" fontId="16" fillId="10" borderId="42" xfId="0" applyFont="1" applyFill="1" applyBorder="1" applyAlignment="1">
      <alignment vertical="center"/>
    </xf>
    <xf numFmtId="0" fontId="3" fillId="15" borderId="1" xfId="2" applyFont="1" applyFill="1" applyBorder="1" applyAlignment="1">
      <alignment horizontal="center" vertical="center"/>
    </xf>
    <xf numFmtId="0" fontId="14" fillId="15" borderId="85" xfId="2" applyFont="1" applyFill="1" applyBorder="1" applyAlignment="1">
      <alignment horizontal="center" vertical="center" textRotation="90"/>
    </xf>
    <xf numFmtId="0" fontId="14" fillId="16" borderId="85" xfId="2" applyFont="1" applyFill="1" applyBorder="1" applyAlignment="1">
      <alignment horizontal="center" vertical="center" textRotation="90"/>
    </xf>
    <xf numFmtId="0" fontId="26" fillId="14" borderId="47" xfId="0" applyFont="1" applyFill="1" applyBorder="1" applyAlignment="1">
      <alignment horizontal="center" vertical="center"/>
    </xf>
    <xf numFmtId="0" fontId="26" fillId="14" borderId="32" xfId="0" applyFont="1" applyFill="1" applyBorder="1" applyAlignment="1">
      <alignment horizontal="center" vertical="center"/>
    </xf>
    <xf numFmtId="1" fontId="26" fillId="14" borderId="32" xfId="0" applyNumberFormat="1" applyFont="1" applyFill="1" applyBorder="1" applyAlignment="1">
      <alignment horizontal="center" vertical="center"/>
    </xf>
    <xf numFmtId="0" fontId="25" fillId="14" borderId="57" xfId="0" applyFont="1" applyFill="1" applyBorder="1" applyAlignment="1">
      <alignment horizontal="center" vertical="center"/>
    </xf>
    <xf numFmtId="0" fontId="24" fillId="14" borderId="32" xfId="0" applyNumberFormat="1" applyFont="1" applyFill="1" applyBorder="1" applyAlignment="1">
      <alignment horizontal="center" vertical="center"/>
    </xf>
    <xf numFmtId="0" fontId="25" fillId="14" borderId="89" xfId="0" applyFont="1" applyFill="1" applyBorder="1" applyAlignment="1">
      <alignment horizontal="center" vertical="center"/>
    </xf>
    <xf numFmtId="0" fontId="26" fillId="14" borderId="32" xfId="0" applyNumberFormat="1" applyFont="1" applyFill="1" applyBorder="1" applyAlignment="1">
      <alignment horizontal="center" vertical="center"/>
    </xf>
    <xf numFmtId="0" fontId="25" fillId="14" borderId="32" xfId="0" applyFont="1" applyFill="1" applyBorder="1" applyAlignment="1">
      <alignment horizontal="center" vertical="center"/>
    </xf>
    <xf numFmtId="1" fontId="16" fillId="10" borderId="63" xfId="0" applyNumberFormat="1" applyFont="1" applyFill="1" applyBorder="1" applyAlignment="1">
      <alignment horizontal="center" vertical="center"/>
    </xf>
    <xf numFmtId="0" fontId="16" fillId="10" borderId="64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6" fillId="10" borderId="74" xfId="0" applyFont="1" applyFill="1" applyBorder="1" applyAlignment="1">
      <alignment horizontal="center" vertical="center"/>
    </xf>
    <xf numFmtId="0" fontId="16" fillId="10" borderId="66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1" fontId="22" fillId="10" borderId="30" xfId="0" applyNumberFormat="1" applyFont="1" applyFill="1" applyBorder="1" applyAlignment="1">
      <alignment horizontal="center" vertical="center"/>
    </xf>
    <xf numFmtId="1" fontId="22" fillId="10" borderId="31" xfId="0" applyNumberFormat="1" applyFont="1" applyFill="1" applyBorder="1" applyAlignment="1">
      <alignment horizontal="center" vertical="center"/>
    </xf>
    <xf numFmtId="0" fontId="22" fillId="10" borderId="32" xfId="0" applyFont="1" applyFill="1" applyBorder="1" applyAlignment="1">
      <alignment horizontal="center" vertical="center"/>
    </xf>
    <xf numFmtId="0" fontId="22" fillId="10" borderId="43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  <xf numFmtId="0" fontId="22" fillId="10" borderId="28" xfId="0" applyFont="1" applyFill="1" applyBorder="1" applyAlignment="1">
      <alignment horizontal="center" vertical="center"/>
    </xf>
    <xf numFmtId="0" fontId="22" fillId="10" borderId="33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7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horizontal="left" vertical="center"/>
    </xf>
    <xf numFmtId="0" fontId="26" fillId="0" borderId="91" xfId="0" applyFont="1" applyFill="1" applyBorder="1" applyAlignment="1">
      <alignment horizontal="center" vertical="center"/>
    </xf>
    <xf numFmtId="2" fontId="26" fillId="0" borderId="14" xfId="0" applyNumberFormat="1" applyFont="1" applyFill="1" applyBorder="1" applyAlignment="1">
      <alignment horizontal="center" vertical="center"/>
    </xf>
    <xf numFmtId="0" fontId="26" fillId="0" borderId="92" xfId="0" applyFont="1" applyFill="1" applyBorder="1" applyAlignment="1">
      <alignment horizontal="center" vertical="center"/>
    </xf>
    <xf numFmtId="0" fontId="26" fillId="10" borderId="93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/>
    </xf>
    <xf numFmtId="0" fontId="26" fillId="10" borderId="83" xfId="0" applyFont="1" applyFill="1" applyBorder="1" applyAlignment="1">
      <alignment horizontal="center" vertical="center"/>
    </xf>
    <xf numFmtId="0" fontId="26" fillId="10" borderId="9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vertical="center"/>
    </xf>
    <xf numFmtId="0" fontId="24" fillId="10" borderId="95" xfId="0" applyFont="1" applyFill="1" applyBorder="1" applyAlignment="1">
      <alignment vertical="center"/>
    </xf>
    <xf numFmtId="0" fontId="24" fillId="10" borderId="96" xfId="0" applyFont="1" applyFill="1" applyBorder="1" applyAlignment="1">
      <alignment vertical="center"/>
    </xf>
    <xf numFmtId="0" fontId="14" fillId="16" borderId="28" xfId="2" applyFont="1" applyFill="1" applyBorder="1" applyAlignment="1">
      <alignment horizontal="center" vertical="center" textRotation="90"/>
    </xf>
    <xf numFmtId="0" fontId="14" fillId="16" borderId="32" xfId="2" applyFont="1" applyFill="1" applyBorder="1" applyAlignment="1">
      <alignment horizontal="center" vertical="center" textRotation="90"/>
    </xf>
    <xf numFmtId="0" fontId="21" fillId="14" borderId="29" xfId="0" applyFont="1" applyFill="1" applyBorder="1" applyAlignment="1">
      <alignment horizontal="center" vertical="center" textRotation="90"/>
    </xf>
    <xf numFmtId="0" fontId="21" fillId="14" borderId="33" xfId="0" applyFont="1" applyFill="1" applyBorder="1" applyAlignment="1">
      <alignment horizontal="center" vertical="center" textRotation="90"/>
    </xf>
    <xf numFmtId="0" fontId="21" fillId="14" borderId="15" xfId="0" applyFont="1" applyFill="1" applyBorder="1" applyAlignment="1">
      <alignment horizontal="center" vertical="center" textRotation="90"/>
    </xf>
    <xf numFmtId="0" fontId="21" fillId="14" borderId="32" xfId="0" applyFont="1" applyFill="1" applyBorder="1" applyAlignment="1">
      <alignment horizontal="center" vertical="center" textRotation="90"/>
    </xf>
    <xf numFmtId="0" fontId="16" fillId="10" borderId="67" xfId="0" applyFont="1" applyFill="1" applyBorder="1" applyAlignment="1">
      <alignment horizontal="center" vertical="center"/>
    </xf>
    <xf numFmtId="0" fontId="16" fillId="10" borderId="21" xfId="0" applyFont="1" applyFill="1" applyBorder="1" applyAlignment="1">
      <alignment horizontal="center" vertical="center"/>
    </xf>
    <xf numFmtId="0" fontId="26" fillId="10" borderId="29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0" fontId="25" fillId="10" borderId="29" xfId="0" applyFont="1" applyFill="1" applyBorder="1" applyAlignment="1">
      <alignment horizontal="center" vertical="center"/>
    </xf>
    <xf numFmtId="0" fontId="22" fillId="0" borderId="68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2" fillId="0" borderId="86" xfId="0" applyFont="1" applyFill="1" applyBorder="1" applyAlignment="1">
      <alignment horizontal="center" vertical="center"/>
    </xf>
    <xf numFmtId="0" fontId="22" fillId="13" borderId="38" xfId="0" applyFont="1" applyFill="1" applyBorder="1" applyAlignment="1">
      <alignment horizontal="center" vertical="center"/>
    </xf>
    <xf numFmtId="0" fontId="25" fillId="10" borderId="38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21" fillId="14" borderId="98" xfId="0" applyFont="1" applyFill="1" applyBorder="1" applyAlignment="1">
      <alignment horizontal="center" vertical="center" textRotation="90"/>
    </xf>
    <xf numFmtId="0" fontId="21" fillId="14" borderId="99" xfId="0" applyFont="1" applyFill="1" applyBorder="1" applyAlignment="1">
      <alignment horizontal="center" vertical="center" textRotation="90"/>
    </xf>
    <xf numFmtId="0" fontId="21" fillId="14" borderId="57" xfId="0" applyFont="1" applyFill="1" applyBorder="1" applyAlignment="1">
      <alignment horizontal="center" vertical="center" textRotation="90"/>
    </xf>
    <xf numFmtId="0" fontId="21" fillId="14" borderId="0" xfId="0" applyFont="1" applyFill="1" applyBorder="1" applyAlignment="1">
      <alignment horizontal="center" vertical="center" textRotation="90"/>
    </xf>
    <xf numFmtId="0" fontId="21" fillId="14" borderId="56" xfId="0" applyFont="1" applyFill="1" applyBorder="1" applyAlignment="1">
      <alignment horizontal="center" vertical="center" textRotation="90"/>
    </xf>
    <xf numFmtId="0" fontId="21" fillId="14" borderId="100" xfId="0" applyFont="1" applyFill="1" applyBorder="1" applyAlignment="1">
      <alignment horizontal="center" vertical="center" textRotation="90"/>
    </xf>
    <xf numFmtId="0" fontId="21" fillId="14" borderId="101" xfId="0" applyFont="1" applyFill="1" applyBorder="1" applyAlignment="1">
      <alignment horizontal="center" vertical="center" textRotation="90"/>
    </xf>
    <xf numFmtId="0" fontId="22" fillId="0" borderId="102" xfId="0" applyFont="1" applyFill="1" applyBorder="1" applyAlignment="1">
      <alignment horizontal="center" vertical="center"/>
    </xf>
    <xf numFmtId="0" fontId="25" fillId="10" borderId="10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1" fontId="22" fillId="0" borderId="91" xfId="0" applyNumberFormat="1" applyFont="1" applyFill="1" applyBorder="1" applyAlignment="1">
      <alignment horizontal="center" vertical="center"/>
    </xf>
    <xf numFmtId="0" fontId="22" fillId="0" borderId="92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center" vertical="center"/>
    </xf>
    <xf numFmtId="0" fontId="22" fillId="0" borderId="91" xfId="0" applyFont="1" applyFill="1" applyBorder="1" applyAlignment="1">
      <alignment horizontal="center" vertical="center"/>
    </xf>
    <xf numFmtId="0" fontId="22" fillId="0" borderId="10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164" fontId="32" fillId="14" borderId="83" xfId="0" applyNumberFormat="1" applyFont="1" applyFill="1" applyBorder="1" applyAlignment="1">
      <alignment horizontal="center" vertical="center"/>
    </xf>
    <xf numFmtId="0" fontId="32" fillId="10" borderId="104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32" fillId="10" borderId="9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03" xfId="0" applyFont="1" applyFill="1" applyBorder="1" applyAlignment="1">
      <alignment horizontal="center" vertical="center"/>
    </xf>
    <xf numFmtId="0" fontId="33" fillId="10" borderId="69" xfId="0" applyFont="1" applyFill="1" applyBorder="1" applyAlignment="1">
      <alignment horizontal="center" vertical="center"/>
    </xf>
    <xf numFmtId="164" fontId="33" fillId="14" borderId="46" xfId="0" applyNumberFormat="1" applyFont="1" applyFill="1" applyBorder="1" applyAlignment="1">
      <alignment horizontal="center" vertical="center"/>
    </xf>
    <xf numFmtId="0" fontId="33" fillId="10" borderId="87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33" fillId="10" borderId="92" xfId="0" applyFont="1" applyFill="1" applyBorder="1" applyAlignment="1">
      <alignment horizontal="center" vertical="center"/>
    </xf>
    <xf numFmtId="164" fontId="33" fillId="14" borderId="83" xfId="0" applyNumberFormat="1" applyFont="1" applyFill="1" applyBorder="1" applyAlignment="1">
      <alignment horizontal="center" vertical="center"/>
    </xf>
    <xf numFmtId="0" fontId="33" fillId="10" borderId="83" xfId="0" applyFont="1" applyFill="1" applyBorder="1" applyAlignment="1">
      <alignment horizontal="center" vertical="center"/>
    </xf>
    <xf numFmtId="0" fontId="33" fillId="10" borderId="93" xfId="0" applyFont="1" applyFill="1" applyBorder="1" applyAlignment="1">
      <alignment horizontal="center" vertical="center"/>
    </xf>
    <xf numFmtId="0" fontId="33" fillId="10" borderId="94" xfId="0" applyFont="1" applyFill="1" applyBorder="1" applyAlignment="1">
      <alignment horizontal="center" vertical="center"/>
    </xf>
    <xf numFmtId="0" fontId="33" fillId="10" borderId="61" xfId="0" applyFont="1" applyFill="1" applyBorder="1" applyAlignment="1">
      <alignment horizontal="center" vertical="center"/>
    </xf>
    <xf numFmtId="0" fontId="33" fillId="10" borderId="62" xfId="0" applyFont="1" applyFill="1" applyBorder="1" applyAlignment="1">
      <alignment horizontal="center" vertical="center"/>
    </xf>
    <xf numFmtId="164" fontId="33" fillId="14" borderId="10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20" fillId="10" borderId="42" xfId="0" applyFont="1" applyFill="1" applyBorder="1" applyAlignment="1">
      <alignment horizontal="center" vertical="center"/>
    </xf>
    <xf numFmtId="0" fontId="20" fillId="10" borderId="105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20" fillId="10" borderId="106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18" fillId="10" borderId="24" xfId="0" applyFont="1" applyFill="1" applyBorder="1" applyAlignment="1">
      <alignment horizontal="center" vertical="center"/>
    </xf>
    <xf numFmtId="0" fontId="18" fillId="10" borderId="49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18" fillId="10" borderId="63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5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0" fontId="20" fillId="0" borderId="108" xfId="0" applyFont="1" applyFill="1" applyBorder="1" applyAlignment="1">
      <alignment horizontal="center" vertical="center"/>
    </xf>
    <xf numFmtId="0" fontId="20" fillId="0" borderId="10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1" fontId="16" fillId="10" borderId="23" xfId="0" applyNumberFormat="1" applyFont="1" applyFill="1" applyBorder="1" applyAlignment="1">
      <alignment horizontal="center" vertical="center"/>
    </xf>
    <xf numFmtId="0" fontId="14" fillId="10" borderId="24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0" borderId="39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18" fillId="10" borderId="39" xfId="0" applyFont="1" applyFill="1" applyBorder="1" applyAlignment="1">
      <alignment horizontal="center" vertical="center"/>
    </xf>
    <xf numFmtId="0" fontId="18" fillId="10" borderId="64" xfId="0" applyFont="1" applyFill="1" applyBorder="1" applyAlignment="1">
      <alignment horizontal="center" vertical="center"/>
    </xf>
    <xf numFmtId="1" fontId="16" fillId="10" borderId="5" xfId="0" applyNumberFormat="1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8" fillId="10" borderId="40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0" fillId="10" borderId="45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0" fontId="20" fillId="10" borderId="23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4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20" fillId="10" borderId="75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20" xfId="0" applyFont="1" applyFill="1" applyBorder="1" applyAlignment="1">
      <alignment horizontal="center" vertical="center"/>
    </xf>
    <xf numFmtId="0" fontId="20" fillId="10" borderId="18" xfId="0" applyFont="1" applyFill="1" applyBorder="1" applyAlignment="1">
      <alignment horizontal="center" vertical="center"/>
    </xf>
    <xf numFmtId="1" fontId="22" fillId="13" borderId="30" xfId="0" applyNumberFormat="1" applyFont="1" applyFill="1" applyBorder="1" applyAlignment="1">
      <alignment horizontal="center"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111" xfId="0" applyFont="1" applyFill="1" applyBorder="1" applyAlignment="1">
      <alignment horizontal="center" vertical="center"/>
    </xf>
    <xf numFmtId="1" fontId="25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11" borderId="5" xfId="2" applyFont="1" applyFill="1" applyBorder="1" applyAlignment="1">
      <alignment horizontal="center" vertical="center"/>
    </xf>
    <xf numFmtId="0" fontId="15" fillId="11" borderId="5" xfId="1" applyFont="1" applyFill="1" applyBorder="1" applyAlignment="1">
      <alignment horizontal="center" vertical="center"/>
    </xf>
    <xf numFmtId="0" fontId="15" fillId="10" borderId="80" xfId="1" applyFont="1" applyFill="1" applyBorder="1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15" fillId="10" borderId="35" xfId="1" applyFont="1" applyFill="1" applyBorder="1" applyAlignment="1">
      <alignment horizontal="center" vertical="center"/>
    </xf>
    <xf numFmtId="0" fontId="15" fillId="10" borderId="67" xfId="1" applyFont="1" applyFill="1" applyBorder="1" applyAlignment="1">
      <alignment horizontal="center" vertical="center"/>
    </xf>
    <xf numFmtId="0" fontId="15" fillId="10" borderId="5" xfId="1" applyFont="1" applyFill="1" applyBorder="1" applyAlignment="1">
      <alignment horizontal="center" vertical="center"/>
    </xf>
    <xf numFmtId="0" fontId="15" fillId="11" borderId="8" xfId="2" applyFont="1" applyFill="1" applyBorder="1" applyAlignment="1">
      <alignment horizontal="center" vertical="center"/>
    </xf>
    <xf numFmtId="0" fontId="15" fillId="11" borderId="8" xfId="1" applyFont="1" applyFill="1" applyBorder="1" applyAlignment="1">
      <alignment horizontal="center" vertical="center"/>
    </xf>
    <xf numFmtId="0" fontId="15" fillId="10" borderId="20" xfId="1" applyFont="1" applyFill="1" applyBorder="1" applyAlignment="1">
      <alignment horizontal="center" vertical="center"/>
    </xf>
    <xf numFmtId="0" fontId="15" fillId="10" borderId="10" xfId="1" applyFont="1" applyFill="1" applyBorder="1" applyAlignment="1">
      <alignment horizontal="center" vertical="center"/>
    </xf>
    <xf numFmtId="0" fontId="15" fillId="10" borderId="8" xfId="1" applyFont="1" applyFill="1" applyBorder="1" applyAlignment="1">
      <alignment horizontal="center" vertical="center"/>
    </xf>
    <xf numFmtId="0" fontId="15" fillId="10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10" borderId="24" xfId="1" applyFont="1" applyFill="1" applyBorder="1" applyAlignment="1">
      <alignment horizontal="center" vertical="center"/>
    </xf>
    <xf numFmtId="0" fontId="15" fillId="10" borderId="39" xfId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10" borderId="8" xfId="2" applyFont="1" applyFill="1" applyBorder="1" applyAlignment="1">
      <alignment horizontal="center" vertical="center"/>
    </xf>
    <xf numFmtId="0" fontId="15" fillId="10" borderId="45" xfId="1" applyFont="1" applyFill="1" applyBorder="1" applyAlignment="1">
      <alignment horizontal="center" vertical="center"/>
    </xf>
    <xf numFmtId="0" fontId="0" fillId="10" borderId="47" xfId="0" applyFont="1" applyFill="1" applyBorder="1" applyAlignment="1">
      <alignment horizontal="center" vertical="center"/>
    </xf>
    <xf numFmtId="0" fontId="15" fillId="10" borderId="7" xfId="1" applyFont="1" applyFill="1" applyBorder="1" applyAlignment="1">
      <alignment horizontal="center" vertical="center"/>
    </xf>
    <xf numFmtId="0" fontId="15" fillId="10" borderId="42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10" borderId="18" xfId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0" borderId="20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9" fillId="17" borderId="30" xfId="0" applyFont="1" applyFill="1" applyBorder="1" applyAlignment="1">
      <alignment horizontal="center" vertical="center"/>
    </xf>
    <xf numFmtId="0" fontId="19" fillId="18" borderId="30" xfId="1" applyFont="1" applyFill="1" applyBorder="1" applyAlignment="1">
      <alignment horizontal="center" vertical="center"/>
    </xf>
    <xf numFmtId="0" fontId="19" fillId="17" borderId="31" xfId="1" applyFont="1" applyFill="1" applyBorder="1" applyAlignment="1">
      <alignment horizontal="center" vertical="center"/>
    </xf>
    <xf numFmtId="0" fontId="19" fillId="17" borderId="29" xfId="1" applyFont="1" applyFill="1" applyBorder="1" applyAlignment="1">
      <alignment horizontal="center" vertical="center"/>
    </xf>
    <xf numFmtId="0" fontId="19" fillId="17" borderId="38" xfId="1" applyFont="1" applyFill="1" applyBorder="1" applyAlignment="1">
      <alignment horizontal="center" vertical="center"/>
    </xf>
    <xf numFmtId="0" fontId="19" fillId="17" borderId="33" xfId="1" applyFont="1" applyFill="1" applyBorder="1" applyAlignment="1">
      <alignment horizontal="center" vertical="center"/>
    </xf>
    <xf numFmtId="0" fontId="19" fillId="17" borderId="30" xfId="1" applyFont="1" applyFill="1" applyBorder="1" applyAlignment="1">
      <alignment horizontal="center" vertical="center"/>
    </xf>
    <xf numFmtId="0" fontId="19" fillId="17" borderId="32" xfId="1" applyFont="1" applyFill="1" applyBorder="1" applyAlignment="1">
      <alignment horizontal="center" vertical="center"/>
    </xf>
    <xf numFmtId="0" fontId="19" fillId="17" borderId="112" xfId="1" applyFont="1" applyFill="1" applyBorder="1" applyAlignment="1">
      <alignment horizontal="center" vertical="center"/>
    </xf>
    <xf numFmtId="0" fontId="19" fillId="17" borderId="28" xfId="1" applyFont="1" applyFill="1" applyBorder="1" applyAlignment="1">
      <alignment horizontal="center" vertical="center"/>
    </xf>
    <xf numFmtId="0" fontId="19" fillId="17" borderId="15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22" fillId="10" borderId="111" xfId="0" applyFont="1" applyFill="1" applyBorder="1" applyAlignment="1">
      <alignment horizontal="center" vertical="center"/>
    </xf>
    <xf numFmtId="0" fontId="22" fillId="10" borderId="55" xfId="0" applyFont="1" applyFill="1" applyBorder="1" applyAlignment="1">
      <alignment horizontal="center" vertical="center"/>
    </xf>
    <xf numFmtId="0" fontId="22" fillId="10" borderId="113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 vertical="center"/>
    </xf>
    <xf numFmtId="0" fontId="22" fillId="10" borderId="102" xfId="0" applyFont="1" applyFill="1" applyBorder="1" applyAlignment="1">
      <alignment horizontal="center" vertical="center"/>
    </xf>
    <xf numFmtId="0" fontId="22" fillId="10" borderId="73" xfId="0" applyFont="1" applyFill="1" applyBorder="1" applyAlignment="1">
      <alignment horizontal="center" vertical="center"/>
    </xf>
    <xf numFmtId="0" fontId="22" fillId="10" borderId="88" xfId="0" applyFont="1" applyFill="1" applyBorder="1" applyAlignment="1">
      <alignment horizontal="center" vertical="center"/>
    </xf>
    <xf numFmtId="0" fontId="22" fillId="13" borderId="55" xfId="0" applyFont="1" applyFill="1" applyBorder="1" applyAlignment="1">
      <alignment horizontal="center" vertical="center"/>
    </xf>
    <xf numFmtId="0" fontId="22" fillId="13" borderId="54" xfId="0" applyFont="1" applyFill="1" applyBorder="1" applyAlignment="1">
      <alignment horizontal="center" vertical="center"/>
    </xf>
    <xf numFmtId="0" fontId="22" fillId="13" borderId="29" xfId="0" applyFont="1" applyFill="1" applyBorder="1" applyAlignment="1">
      <alignment horizontal="center" vertical="center"/>
    </xf>
    <xf numFmtId="0" fontId="22" fillId="13" borderId="88" xfId="0" applyFont="1" applyFill="1" applyBorder="1" applyAlignment="1">
      <alignment horizontal="center" vertical="center"/>
    </xf>
    <xf numFmtId="0" fontId="22" fillId="13" borderId="89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53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4" fillId="13" borderId="32" xfId="0" applyFont="1" applyFill="1" applyBorder="1" applyAlignment="1">
      <alignment horizontal="center" vertical="center"/>
    </xf>
    <xf numFmtId="0" fontId="14" fillId="13" borderId="84" xfId="0" applyFont="1" applyFill="1" applyBorder="1" applyAlignment="1">
      <alignment horizontal="center" vertical="center"/>
    </xf>
    <xf numFmtId="0" fontId="35" fillId="13" borderId="54" xfId="0" applyFont="1" applyFill="1" applyBorder="1" applyAlignment="1">
      <alignment horizontal="center" vertical="center"/>
    </xf>
    <xf numFmtId="0" fontId="35" fillId="13" borderId="33" xfId="0" applyFont="1" applyFill="1" applyBorder="1" applyAlignment="1">
      <alignment horizontal="center" vertical="center"/>
    </xf>
    <xf numFmtId="0" fontId="16" fillId="13" borderId="54" xfId="0" applyFont="1" applyFill="1" applyBorder="1" applyAlignment="1">
      <alignment horizontal="center" vertical="center"/>
    </xf>
    <xf numFmtId="0" fontId="16" fillId="13" borderId="89" xfId="0" applyFont="1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2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35" fillId="13" borderId="32" xfId="0" applyFont="1" applyFill="1" applyBorder="1" applyAlignment="1">
      <alignment horizontal="center" vertical="center"/>
    </xf>
    <xf numFmtId="0" fontId="15" fillId="10" borderId="63" xfId="2" applyFont="1" applyFill="1" applyBorder="1" applyAlignment="1">
      <alignment horizontal="center" vertical="center"/>
    </xf>
    <xf numFmtId="0" fontId="19" fillId="17" borderId="72" xfId="0" applyFont="1" applyFill="1" applyBorder="1" applyAlignment="1">
      <alignment horizontal="center" vertical="center"/>
    </xf>
    <xf numFmtId="0" fontId="15" fillId="11" borderId="63" xfId="1" applyFont="1" applyFill="1" applyBorder="1" applyAlignment="1">
      <alignment horizontal="center" vertical="center"/>
    </xf>
    <xf numFmtId="0" fontId="19" fillId="18" borderId="72" xfId="1" applyFont="1" applyFill="1" applyBorder="1" applyAlignment="1">
      <alignment horizontal="center" vertical="center"/>
    </xf>
    <xf numFmtId="0" fontId="22" fillId="13" borderId="28" xfId="0" applyFont="1" applyFill="1" applyBorder="1" applyAlignment="1">
      <alignment horizontal="left"/>
    </xf>
    <xf numFmtId="0" fontId="22" fillId="13" borderId="29" xfId="0" applyFont="1" applyFill="1" applyBorder="1" applyAlignment="1">
      <alignment horizontal="left"/>
    </xf>
    <xf numFmtId="0" fontId="22" fillId="13" borderId="15" xfId="0" applyFont="1" applyFill="1" applyBorder="1" applyAlignment="1">
      <alignment horizontal="left"/>
    </xf>
    <xf numFmtId="0" fontId="17" fillId="14" borderId="28" xfId="0" applyFont="1" applyFill="1" applyBorder="1" applyAlignment="1">
      <alignment horizontal="center" vertical="center"/>
    </xf>
    <xf numFmtId="0" fontId="17" fillId="14" borderId="29" xfId="0" applyFont="1" applyFill="1" applyBorder="1" applyAlignment="1">
      <alignment horizontal="center" vertical="center"/>
    </xf>
    <xf numFmtId="0" fontId="17" fillId="14" borderId="15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88" xfId="0" applyFont="1" applyFill="1" applyBorder="1" applyAlignment="1">
      <alignment horizontal="center" vertical="center"/>
    </xf>
    <xf numFmtId="0" fontId="21" fillId="14" borderId="91" xfId="0" applyFont="1" applyFill="1" applyBorder="1" applyAlignment="1">
      <alignment horizontal="center" vertical="center" textRotation="90"/>
    </xf>
    <xf numFmtId="0" fontId="21" fillId="14" borderId="26" xfId="0" applyFont="1" applyFill="1" applyBorder="1" applyAlignment="1">
      <alignment horizontal="center" vertical="center" textRotation="90"/>
    </xf>
    <xf numFmtId="0" fontId="12" fillId="14" borderId="120" xfId="0" applyFont="1" applyFill="1" applyBorder="1" applyAlignment="1">
      <alignment horizontal="center" vertical="center"/>
    </xf>
    <xf numFmtId="0" fontId="12" fillId="14" borderId="121" xfId="0" applyFont="1" applyFill="1" applyBorder="1" applyAlignment="1">
      <alignment horizontal="center" vertical="center"/>
    </xf>
    <xf numFmtId="0" fontId="2" fillId="14" borderId="114" xfId="0" applyFont="1" applyFill="1" applyBorder="1" applyAlignment="1">
      <alignment horizontal="center" vertical="center"/>
    </xf>
    <xf numFmtId="0" fontId="2" fillId="14" borderId="115" xfId="0" applyFont="1" applyFill="1" applyBorder="1" applyAlignment="1">
      <alignment horizontal="center" vertical="center"/>
    </xf>
    <xf numFmtId="0" fontId="2" fillId="14" borderId="116" xfId="0" applyFont="1" applyFill="1" applyBorder="1" applyAlignment="1">
      <alignment horizontal="center" vertical="center"/>
    </xf>
    <xf numFmtId="0" fontId="9" fillId="14" borderId="122" xfId="0" applyFont="1" applyFill="1" applyBorder="1" applyAlignment="1">
      <alignment horizontal="center" vertical="center"/>
    </xf>
    <xf numFmtId="0" fontId="9" fillId="14" borderId="1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 shrinkToFit="1"/>
    </xf>
    <xf numFmtId="0" fontId="22" fillId="13" borderId="28" xfId="0" applyFont="1" applyFill="1" applyBorder="1" applyAlignment="1">
      <alignment horizontal="left" vertical="center"/>
    </xf>
    <xf numFmtId="0" fontId="22" fillId="13" borderId="29" xfId="0" applyFont="1" applyFill="1" applyBorder="1" applyAlignment="1">
      <alignment horizontal="left" vertical="center"/>
    </xf>
    <xf numFmtId="0" fontId="22" fillId="13" borderId="15" xfId="0" applyFont="1" applyFill="1" applyBorder="1" applyAlignment="1">
      <alignment horizontal="left" vertical="center"/>
    </xf>
    <xf numFmtId="0" fontId="16" fillId="13" borderId="28" xfId="0" applyFont="1" applyFill="1" applyBorder="1" applyAlignment="1">
      <alignment horizontal="left" vertical="center"/>
    </xf>
    <xf numFmtId="0" fontId="16" fillId="13" borderId="15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left" wrapText="1"/>
    </xf>
    <xf numFmtId="0" fontId="24" fillId="0" borderId="29" xfId="0" applyFont="1" applyFill="1" applyBorder="1" applyAlignment="1">
      <alignment horizontal="left" wrapText="1"/>
    </xf>
    <xf numFmtId="0" fontId="24" fillId="0" borderId="15" xfId="0" applyFont="1" applyFill="1" applyBorder="1" applyAlignment="1">
      <alignment horizontal="left" wrapText="1"/>
    </xf>
    <xf numFmtId="0" fontId="24" fillId="0" borderId="28" xfId="0" applyFont="1" applyFill="1" applyBorder="1" applyAlignment="1">
      <alignment horizontal="left"/>
    </xf>
    <xf numFmtId="0" fontId="24" fillId="0" borderId="29" xfId="0" applyFont="1" applyFill="1" applyBorder="1" applyAlignment="1">
      <alignment horizontal="left"/>
    </xf>
    <xf numFmtId="0" fontId="24" fillId="0" borderId="15" xfId="0" applyFont="1" applyFill="1" applyBorder="1" applyAlignment="1">
      <alignment horizontal="left"/>
    </xf>
    <xf numFmtId="0" fontId="24" fillId="10" borderId="117" xfId="0" applyFont="1" applyFill="1" applyBorder="1" applyAlignment="1">
      <alignment horizontal="left" vertical="center"/>
    </xf>
    <xf numFmtId="0" fontId="24" fillId="10" borderId="118" xfId="0" applyFont="1" applyFill="1" applyBorder="1" applyAlignment="1">
      <alignment horizontal="left" vertical="center"/>
    </xf>
    <xf numFmtId="0" fontId="24" fillId="10" borderId="119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left"/>
    </xf>
    <xf numFmtId="0" fontId="23" fillId="0" borderId="29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2" fillId="13" borderId="84" xfId="0" applyFont="1" applyFill="1" applyBorder="1" applyAlignment="1">
      <alignment horizontal="left"/>
    </xf>
    <xf numFmtId="0" fontId="21" fillId="14" borderId="91" xfId="0" applyFont="1" applyFill="1" applyBorder="1" applyAlignment="1" applyProtection="1">
      <alignment horizontal="center" vertical="center" textRotation="90"/>
      <protection locked="0"/>
    </xf>
    <xf numFmtId="0" fontId="21" fillId="14" borderId="26" xfId="0" applyFont="1" applyFill="1" applyBorder="1" applyAlignment="1" applyProtection="1">
      <alignment horizontal="center" vertical="center" textRotation="90"/>
      <protection locked="0"/>
    </xf>
    <xf numFmtId="0" fontId="23" fillId="13" borderId="29" xfId="0" applyFont="1" applyFill="1" applyBorder="1" applyAlignment="1">
      <alignment horizontal="left"/>
    </xf>
    <xf numFmtId="0" fontId="23" fillId="13" borderId="15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10" borderId="28" xfId="0" applyFont="1" applyFill="1" applyBorder="1" applyAlignment="1">
      <alignment horizontal="left" vertical="center"/>
    </xf>
    <xf numFmtId="0" fontId="22" fillId="10" borderId="29" xfId="0" applyFont="1" applyFill="1" applyBorder="1" applyAlignment="1">
      <alignment horizontal="left" vertical="center"/>
    </xf>
    <xf numFmtId="0" fontId="22" fillId="10" borderId="15" xfId="0" applyFont="1" applyFill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16" borderId="28" xfId="2" applyFont="1" applyFill="1" applyBorder="1" applyAlignment="1">
      <alignment horizontal="center" vertical="center" wrapText="1"/>
    </xf>
    <xf numFmtId="0" fontId="11" fillId="16" borderId="29" xfId="2" applyFont="1" applyFill="1" applyBorder="1" applyAlignment="1">
      <alignment horizontal="center" vertical="center" wrapText="1"/>
    </xf>
    <xf numFmtId="0" fontId="11" fillId="16" borderId="15" xfId="2" applyFont="1" applyFill="1" applyBorder="1" applyAlignment="1">
      <alignment horizontal="center" vertical="center" wrapText="1"/>
    </xf>
    <xf numFmtId="0" fontId="2" fillId="16" borderId="91" xfId="0" applyFont="1" applyFill="1" applyBorder="1" applyAlignment="1">
      <alignment horizontal="center" vertical="center" textRotation="90"/>
    </xf>
    <xf numFmtId="0" fontId="2" fillId="16" borderId="85" xfId="0" applyFont="1" applyFill="1" applyBorder="1" applyAlignment="1">
      <alignment horizontal="center" vertical="center" textRotation="90"/>
    </xf>
    <xf numFmtId="0" fontId="24" fillId="10" borderId="95" xfId="0" applyFont="1" applyFill="1" applyBorder="1" applyAlignment="1">
      <alignment horizontal="left" vertical="center"/>
    </xf>
    <xf numFmtId="0" fontId="24" fillId="10" borderId="96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16" borderId="28" xfId="2" applyFont="1" applyFill="1" applyBorder="1" applyAlignment="1">
      <alignment horizontal="center" vertical="center"/>
    </xf>
    <xf numFmtId="0" fontId="13" fillId="16" borderId="29" xfId="2" applyFont="1" applyFill="1" applyBorder="1" applyAlignment="1">
      <alignment horizontal="center" vertical="center"/>
    </xf>
    <xf numFmtId="0" fontId="13" fillId="16" borderId="15" xfId="2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wrapText="1"/>
    </xf>
    <xf numFmtId="0" fontId="0" fillId="10" borderId="84" xfId="0" applyFill="1" applyBorder="1" applyAlignment="1">
      <alignment horizontal="center" wrapText="1"/>
    </xf>
    <xf numFmtId="0" fontId="5" fillId="18" borderId="1" xfId="2" applyFont="1" applyFill="1" applyBorder="1" applyAlignment="1">
      <alignment horizontal="center" vertical="center"/>
    </xf>
    <xf numFmtId="0" fontId="5" fillId="18" borderId="2" xfId="2" applyFont="1" applyFill="1" applyBorder="1" applyAlignment="1">
      <alignment horizontal="center" vertical="center"/>
    </xf>
    <xf numFmtId="0" fontId="5" fillId="18" borderId="14" xfId="2" applyFont="1" applyFill="1" applyBorder="1" applyAlignment="1">
      <alignment horizontal="center" vertical="center"/>
    </xf>
    <xf numFmtId="0" fontId="4" fillId="16" borderId="91" xfId="2" applyFont="1" applyFill="1" applyBorder="1" applyAlignment="1">
      <alignment horizontal="center" vertical="center"/>
    </xf>
    <xf numFmtId="0" fontId="4" fillId="16" borderId="85" xfId="2" applyFont="1" applyFill="1" applyBorder="1" applyAlignment="1">
      <alignment horizontal="center" vertical="center"/>
    </xf>
    <xf numFmtId="0" fontId="12" fillId="16" borderId="91" xfId="2" applyFont="1" applyFill="1" applyBorder="1" applyAlignment="1">
      <alignment horizontal="center" vertical="center"/>
    </xf>
    <xf numFmtId="0" fontId="12" fillId="16" borderId="85" xfId="2" applyFont="1" applyFill="1" applyBorder="1" applyAlignment="1">
      <alignment horizontal="center" vertical="center"/>
    </xf>
    <xf numFmtId="0" fontId="5" fillId="18" borderId="28" xfId="2" applyFont="1" applyFill="1" applyBorder="1" applyAlignment="1">
      <alignment horizontal="center" vertical="center"/>
    </xf>
    <xf numFmtId="0" fontId="5" fillId="18" borderId="29" xfId="2" applyFont="1" applyFill="1" applyBorder="1" applyAlignment="1">
      <alignment horizontal="center" vertical="center"/>
    </xf>
    <xf numFmtId="0" fontId="5" fillId="18" borderId="15" xfId="2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6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13" xfId="0" applyFont="1" applyFill="1" applyBorder="1" applyAlignment="1">
      <alignment horizontal="center" vertical="center"/>
    </xf>
    <xf numFmtId="0" fontId="1" fillId="5" borderId="84" xfId="0" applyFont="1" applyFill="1" applyBorder="1" applyAlignment="1">
      <alignment horizontal="center" vertical="center"/>
    </xf>
    <xf numFmtId="0" fontId="1" fillId="5" borderId="11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85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 textRotation="90"/>
    </xf>
    <xf numFmtId="0" fontId="3" fillId="2" borderId="85" xfId="0" applyFont="1" applyFill="1" applyBorder="1" applyAlignment="1">
      <alignment horizontal="center" vertical="center" textRotation="90"/>
    </xf>
    <xf numFmtId="0" fontId="6" fillId="9" borderId="91" xfId="0" applyFont="1" applyFill="1" applyBorder="1" applyAlignment="1" applyProtection="1">
      <alignment horizontal="center" textRotation="90"/>
      <protection locked="0"/>
    </xf>
    <xf numFmtId="0" fontId="6" fillId="9" borderId="85" xfId="0" applyFont="1" applyFill="1" applyBorder="1" applyAlignment="1" applyProtection="1">
      <alignment horizontal="center" textRotation="90"/>
      <protection locked="0"/>
    </xf>
    <xf numFmtId="0" fontId="7" fillId="2" borderId="91" xfId="0" applyFont="1" applyFill="1" applyBorder="1" applyAlignment="1">
      <alignment horizontal="center" vertical="center" textRotation="90"/>
    </xf>
    <xf numFmtId="0" fontId="7" fillId="2" borderId="85" xfId="0" applyFont="1" applyFill="1" applyBorder="1" applyAlignment="1">
      <alignment horizontal="center" vertical="center" textRotation="90"/>
    </xf>
  </cellXfs>
  <cellStyles count="3">
    <cellStyle name="Normalny" xfId="0" builtinId="0"/>
    <cellStyle name="Normalny_EK spec 2" xfId="1"/>
    <cellStyle name="Normalny_Zeszy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D133"/>
  <sheetViews>
    <sheetView tabSelected="1" topLeftCell="A30" zoomScale="70" zoomScaleNormal="70" zoomScalePageLayoutView="70" workbookViewId="0">
      <selection activeCell="B38" sqref="B38:B39"/>
    </sheetView>
  </sheetViews>
  <sheetFormatPr defaultColWidth="4.7109375" defaultRowHeight="15"/>
  <cols>
    <col min="1" max="1" width="4.85546875" customWidth="1"/>
    <col min="2" max="2" width="55.42578125" customWidth="1"/>
    <col min="3" max="3" width="10.85546875" style="52" customWidth="1"/>
    <col min="4" max="4" width="7.42578125" style="464" customWidth="1"/>
    <col min="5" max="5" width="6.42578125" style="53" customWidth="1"/>
    <col min="6" max="17" width="5.28515625" style="53" customWidth="1"/>
    <col min="18" max="43" width="5.28515625" style="54" customWidth="1"/>
    <col min="44" max="44" width="5.28515625" style="55" customWidth="1"/>
    <col min="45" max="160" width="4.7109375" style="56"/>
  </cols>
  <sheetData>
    <row r="1" spans="1:160" ht="18" customHeight="1">
      <c r="A1" s="570" t="s">
        <v>0</v>
      </c>
      <c r="B1" s="565" t="s">
        <v>1</v>
      </c>
      <c r="C1" s="563" t="s">
        <v>2</v>
      </c>
      <c r="D1" s="594" t="s">
        <v>3</v>
      </c>
      <c r="E1" s="563" t="s">
        <v>4</v>
      </c>
      <c r="F1" s="557" t="s">
        <v>5</v>
      </c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9"/>
      <c r="R1" s="557" t="s">
        <v>6</v>
      </c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9"/>
      <c r="AE1" s="557" t="s">
        <v>7</v>
      </c>
      <c r="AF1" s="558"/>
      <c r="AG1" s="558"/>
      <c r="AH1" s="558"/>
      <c r="AI1" s="558"/>
      <c r="AJ1" s="558"/>
      <c r="AK1" s="558"/>
      <c r="AL1" s="558"/>
      <c r="AM1" s="558"/>
      <c r="AN1" s="558"/>
      <c r="AO1" s="558"/>
      <c r="AP1" s="558"/>
      <c r="AQ1" s="558"/>
      <c r="AR1" s="559"/>
    </row>
    <row r="2" spans="1:160" ht="18" customHeight="1">
      <c r="A2" s="571"/>
      <c r="B2" s="566"/>
      <c r="C2" s="564"/>
      <c r="D2" s="595"/>
      <c r="E2" s="564"/>
      <c r="F2" s="567" t="s">
        <v>8</v>
      </c>
      <c r="G2" s="568"/>
      <c r="H2" s="568"/>
      <c r="I2" s="568"/>
      <c r="J2" s="568"/>
      <c r="K2" s="569"/>
      <c r="L2" s="567" t="s">
        <v>9</v>
      </c>
      <c r="M2" s="568"/>
      <c r="N2" s="568"/>
      <c r="O2" s="568"/>
      <c r="P2" s="568"/>
      <c r="Q2" s="569"/>
      <c r="R2" s="567" t="s">
        <v>10</v>
      </c>
      <c r="S2" s="568"/>
      <c r="T2" s="568"/>
      <c r="U2" s="568"/>
      <c r="V2" s="568"/>
      <c r="W2" s="569"/>
      <c r="X2" s="567" t="s">
        <v>11</v>
      </c>
      <c r="Y2" s="568"/>
      <c r="Z2" s="568"/>
      <c r="AA2" s="568"/>
      <c r="AB2" s="568"/>
      <c r="AC2" s="568"/>
      <c r="AD2" s="569"/>
      <c r="AE2" s="567" t="s">
        <v>12</v>
      </c>
      <c r="AF2" s="568"/>
      <c r="AG2" s="568"/>
      <c r="AH2" s="568"/>
      <c r="AI2" s="568"/>
      <c r="AJ2" s="568"/>
      <c r="AK2" s="569"/>
      <c r="AL2" s="567" t="s">
        <v>13</v>
      </c>
      <c r="AM2" s="568"/>
      <c r="AN2" s="568"/>
      <c r="AO2" s="568"/>
      <c r="AP2" s="568"/>
      <c r="AQ2" s="568"/>
      <c r="AR2" s="569"/>
    </row>
    <row r="3" spans="1:160" s="44" customFormat="1" ht="69" customHeight="1" thickBot="1">
      <c r="A3" s="571"/>
      <c r="B3" s="566"/>
      <c r="C3" s="564"/>
      <c r="D3" s="595"/>
      <c r="E3" s="564"/>
      <c r="F3" s="355" t="s">
        <v>133</v>
      </c>
      <c r="G3" s="356" t="s">
        <v>134</v>
      </c>
      <c r="H3" s="357" t="s">
        <v>131</v>
      </c>
      <c r="I3" s="358" t="s">
        <v>132</v>
      </c>
      <c r="J3" s="157" t="s">
        <v>3</v>
      </c>
      <c r="K3" s="158" t="s">
        <v>16</v>
      </c>
      <c r="L3" s="355" t="s">
        <v>133</v>
      </c>
      <c r="M3" s="356" t="s">
        <v>134</v>
      </c>
      <c r="N3" s="357" t="s">
        <v>131</v>
      </c>
      <c r="O3" s="358" t="s">
        <v>132</v>
      </c>
      <c r="P3" s="157" t="s">
        <v>3</v>
      </c>
      <c r="Q3" s="158" t="s">
        <v>16</v>
      </c>
      <c r="R3" s="355" t="s">
        <v>133</v>
      </c>
      <c r="S3" s="356" t="s">
        <v>134</v>
      </c>
      <c r="T3" s="357" t="s">
        <v>131</v>
      </c>
      <c r="U3" s="358" t="s">
        <v>132</v>
      </c>
      <c r="V3" s="157" t="s">
        <v>3</v>
      </c>
      <c r="W3" s="158" t="s">
        <v>16</v>
      </c>
      <c r="X3" s="359" t="s">
        <v>14</v>
      </c>
      <c r="Y3" s="360" t="s">
        <v>134</v>
      </c>
      <c r="Z3" s="357" t="s">
        <v>131</v>
      </c>
      <c r="AA3" s="358" t="s">
        <v>132</v>
      </c>
      <c r="AB3" s="361" t="s">
        <v>135</v>
      </c>
      <c r="AC3" s="157" t="s">
        <v>3</v>
      </c>
      <c r="AD3" s="158" t="s">
        <v>16</v>
      </c>
      <c r="AE3" s="359" t="s">
        <v>14</v>
      </c>
      <c r="AF3" s="360" t="s">
        <v>134</v>
      </c>
      <c r="AG3" s="357" t="s">
        <v>131</v>
      </c>
      <c r="AH3" s="358" t="s">
        <v>132</v>
      </c>
      <c r="AI3" s="361" t="s">
        <v>135</v>
      </c>
      <c r="AJ3" s="157" t="s">
        <v>3</v>
      </c>
      <c r="AK3" s="158" t="s">
        <v>16</v>
      </c>
      <c r="AL3" s="359" t="s">
        <v>14</v>
      </c>
      <c r="AM3" s="360" t="s">
        <v>134</v>
      </c>
      <c r="AN3" s="357" t="s">
        <v>131</v>
      </c>
      <c r="AO3" s="358" t="s">
        <v>132</v>
      </c>
      <c r="AP3" s="361" t="s">
        <v>135</v>
      </c>
      <c r="AQ3" s="157" t="s">
        <v>3</v>
      </c>
      <c r="AR3" s="158" t="s">
        <v>16</v>
      </c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259"/>
      <c r="BX3" s="259"/>
      <c r="BY3" s="259"/>
      <c r="BZ3" s="259"/>
      <c r="CA3" s="259"/>
      <c r="CB3" s="259"/>
      <c r="CC3" s="259"/>
      <c r="CD3" s="259"/>
      <c r="CE3" s="259"/>
      <c r="CF3" s="259"/>
      <c r="CG3" s="259"/>
      <c r="CH3" s="259"/>
      <c r="CI3" s="259"/>
      <c r="CJ3" s="259"/>
      <c r="CK3" s="259"/>
      <c r="CL3" s="259"/>
      <c r="CM3" s="259"/>
      <c r="CN3" s="259"/>
      <c r="CO3" s="259"/>
      <c r="CP3" s="259"/>
      <c r="CQ3" s="259"/>
      <c r="CR3" s="259"/>
      <c r="CS3" s="259"/>
      <c r="CT3" s="259"/>
      <c r="CU3" s="259"/>
      <c r="CV3" s="259"/>
      <c r="CW3" s="259"/>
      <c r="CX3" s="259"/>
      <c r="CY3" s="259"/>
      <c r="CZ3" s="259"/>
      <c r="DA3" s="259"/>
      <c r="DB3" s="259"/>
      <c r="DC3" s="259"/>
      <c r="DD3" s="259"/>
      <c r="DE3" s="259"/>
      <c r="DF3" s="259"/>
      <c r="DG3" s="259"/>
      <c r="DH3" s="259"/>
      <c r="DI3" s="259"/>
      <c r="DJ3" s="259"/>
      <c r="DK3" s="259"/>
      <c r="DL3" s="259"/>
      <c r="DM3" s="259"/>
      <c r="DN3" s="259"/>
      <c r="DO3" s="259"/>
      <c r="DP3" s="259"/>
      <c r="DQ3" s="259"/>
      <c r="DR3" s="259"/>
      <c r="DS3" s="259"/>
      <c r="DT3" s="259"/>
      <c r="DU3" s="259"/>
      <c r="DV3" s="259"/>
      <c r="DW3" s="259"/>
      <c r="DX3" s="259"/>
      <c r="DY3" s="259"/>
      <c r="DZ3" s="259"/>
      <c r="EA3" s="259"/>
      <c r="EB3" s="259"/>
      <c r="EC3" s="259"/>
      <c r="ED3" s="259"/>
      <c r="EE3" s="259"/>
      <c r="EF3" s="259"/>
      <c r="EG3" s="259"/>
      <c r="EH3" s="259"/>
      <c r="EI3" s="259"/>
      <c r="EJ3" s="259"/>
      <c r="EK3" s="259"/>
      <c r="EL3" s="259"/>
      <c r="EM3" s="259"/>
      <c r="EN3" s="259"/>
      <c r="EO3" s="259"/>
      <c r="EP3" s="259"/>
      <c r="EQ3" s="259"/>
      <c r="ER3" s="259"/>
      <c r="ES3" s="259"/>
      <c r="ET3" s="259"/>
      <c r="EU3" s="259"/>
      <c r="EV3" s="259"/>
      <c r="EW3" s="259"/>
      <c r="EX3" s="259"/>
      <c r="EY3" s="259"/>
      <c r="EZ3" s="259"/>
      <c r="FA3" s="259"/>
      <c r="FB3" s="259"/>
      <c r="FC3" s="259"/>
      <c r="FD3" s="259"/>
    </row>
    <row r="4" spans="1:160" s="45" customFormat="1" ht="15.75" thickBot="1">
      <c r="A4" s="554" t="s">
        <v>17</v>
      </c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7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</row>
    <row r="5" spans="1:160" s="46" customFormat="1">
      <c r="A5" s="57" t="s">
        <v>18</v>
      </c>
      <c r="B5" s="58" t="s">
        <v>19</v>
      </c>
      <c r="C5" s="59"/>
      <c r="D5" s="184">
        <v>2</v>
      </c>
      <c r="E5" s="72">
        <v>30</v>
      </c>
      <c r="F5" s="61">
        <v>30</v>
      </c>
      <c r="G5" s="393"/>
      <c r="H5" s="190"/>
      <c r="I5" s="194">
        <v>30</v>
      </c>
      <c r="J5" s="110">
        <v>2</v>
      </c>
      <c r="K5" s="159" t="s">
        <v>20</v>
      </c>
      <c r="L5" s="61"/>
      <c r="M5" s="62"/>
      <c r="N5" s="82"/>
      <c r="O5" s="169"/>
      <c r="P5" s="110"/>
      <c r="Q5" s="110"/>
      <c r="R5" s="160"/>
      <c r="S5" s="105"/>
      <c r="T5" s="82"/>
      <c r="U5" s="345"/>
      <c r="V5" s="178"/>
      <c r="W5" s="72"/>
      <c r="X5" s="61"/>
      <c r="Y5" s="62"/>
      <c r="Z5" s="82"/>
      <c r="AA5" s="82"/>
      <c r="AB5" s="161"/>
      <c r="AC5" s="110"/>
      <c r="AD5" s="110"/>
      <c r="AE5" s="61"/>
      <c r="AF5" s="62"/>
      <c r="AG5" s="211"/>
      <c r="AH5" s="210"/>
      <c r="AI5" s="106"/>
      <c r="AJ5" s="178"/>
      <c r="AK5" s="72"/>
      <c r="AL5" s="160"/>
      <c r="AM5" s="105"/>
      <c r="AN5" s="210"/>
      <c r="AO5" s="210"/>
      <c r="AP5" s="106"/>
      <c r="AQ5" s="178"/>
      <c r="AR5" s="72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</row>
    <row r="6" spans="1:160" s="46" customFormat="1">
      <c r="A6" s="60" t="s">
        <v>21</v>
      </c>
      <c r="B6" s="58" t="s">
        <v>138</v>
      </c>
      <c r="C6" s="59"/>
      <c r="D6" s="178">
        <v>1</v>
      </c>
      <c r="E6" s="72">
        <v>15</v>
      </c>
      <c r="F6" s="61">
        <v>15</v>
      </c>
      <c r="G6" s="62">
        <v>15</v>
      </c>
      <c r="H6" s="62"/>
      <c r="I6" s="169"/>
      <c r="J6" s="110">
        <v>1</v>
      </c>
      <c r="K6" s="161" t="s">
        <v>22</v>
      </c>
      <c r="L6" s="61"/>
      <c r="M6" s="62"/>
      <c r="N6" s="62"/>
      <c r="O6" s="169"/>
      <c r="P6" s="110"/>
      <c r="Q6" s="110"/>
      <c r="R6" s="160"/>
      <c r="S6" s="105"/>
      <c r="T6" s="105"/>
      <c r="U6" s="345"/>
      <c r="V6" s="178"/>
      <c r="W6" s="72"/>
      <c r="X6" s="61"/>
      <c r="Y6" s="62"/>
      <c r="Z6" s="62"/>
      <c r="AA6" s="62"/>
      <c r="AB6" s="161"/>
      <c r="AC6" s="110"/>
      <c r="AD6" s="110"/>
      <c r="AE6" s="61"/>
      <c r="AF6" s="62"/>
      <c r="AG6" s="211"/>
      <c r="AH6" s="210"/>
      <c r="AI6" s="106"/>
      <c r="AJ6" s="178"/>
      <c r="AK6" s="72"/>
      <c r="AL6" s="160"/>
      <c r="AM6" s="105"/>
      <c r="AN6" s="210"/>
      <c r="AO6" s="210"/>
      <c r="AP6" s="106"/>
      <c r="AQ6" s="178"/>
      <c r="AR6" s="72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</row>
    <row r="7" spans="1:160" s="46" customFormat="1">
      <c r="A7" s="64" t="s">
        <v>23</v>
      </c>
      <c r="B7" s="65" t="s">
        <v>139</v>
      </c>
      <c r="C7" s="66"/>
      <c r="D7" s="178">
        <v>0</v>
      </c>
      <c r="E7" s="72">
        <v>0</v>
      </c>
      <c r="F7" s="61"/>
      <c r="G7" s="62"/>
      <c r="H7" s="93"/>
      <c r="I7" s="213"/>
      <c r="J7" s="162">
        <v>0</v>
      </c>
      <c r="K7" s="163" t="s">
        <v>22</v>
      </c>
      <c r="L7" s="92"/>
      <c r="M7" s="93"/>
      <c r="N7" s="93"/>
      <c r="O7" s="213"/>
      <c r="P7" s="162"/>
      <c r="Q7" s="162"/>
      <c r="R7" s="61"/>
      <c r="S7" s="62"/>
      <c r="T7" s="62"/>
      <c r="U7" s="161"/>
      <c r="V7" s="110"/>
      <c r="W7" s="169"/>
      <c r="X7" s="61"/>
      <c r="Y7" s="62"/>
      <c r="Z7" s="62"/>
      <c r="AA7" s="62"/>
      <c r="AB7" s="169"/>
      <c r="AC7" s="110"/>
      <c r="AD7" s="110"/>
      <c r="AE7" s="61"/>
      <c r="AF7" s="62"/>
      <c r="AG7" s="211"/>
      <c r="AH7" s="211"/>
      <c r="AI7" s="63"/>
      <c r="AJ7" s="110"/>
      <c r="AK7" s="169"/>
      <c r="AL7" s="170"/>
      <c r="AM7" s="62"/>
      <c r="AN7" s="211"/>
      <c r="AO7" s="211"/>
      <c r="AP7" s="63"/>
      <c r="AQ7" s="110"/>
      <c r="AR7" s="16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</row>
    <row r="8" spans="1:160" s="46" customFormat="1" ht="15.75" thickBot="1">
      <c r="A8" s="68" t="s">
        <v>24</v>
      </c>
      <c r="B8" s="69" t="s">
        <v>25</v>
      </c>
      <c r="C8" s="70"/>
      <c r="D8" s="71">
        <v>0</v>
      </c>
      <c r="E8" s="72">
        <v>60</v>
      </c>
      <c r="F8" s="61">
        <v>30</v>
      </c>
      <c r="G8" s="62"/>
      <c r="H8" s="93">
        <v>30</v>
      </c>
      <c r="I8" s="213"/>
      <c r="J8" s="164">
        <v>0</v>
      </c>
      <c r="K8" s="163" t="s">
        <v>22</v>
      </c>
      <c r="L8" s="92">
        <v>30</v>
      </c>
      <c r="M8" s="93"/>
      <c r="N8" s="93">
        <v>30</v>
      </c>
      <c r="O8" s="213"/>
      <c r="P8" s="162">
        <v>0</v>
      </c>
      <c r="Q8" s="162" t="s">
        <v>22</v>
      </c>
      <c r="R8" s="165"/>
      <c r="S8" s="93"/>
      <c r="T8" s="93"/>
      <c r="U8" s="163"/>
      <c r="V8" s="162"/>
      <c r="W8" s="213"/>
      <c r="X8" s="92"/>
      <c r="Y8" s="93"/>
      <c r="Z8" s="93"/>
      <c r="AA8" s="93"/>
      <c r="AB8" s="163"/>
      <c r="AC8" s="162"/>
      <c r="AD8" s="162"/>
      <c r="AE8" s="92"/>
      <c r="AF8" s="93"/>
      <c r="AG8" s="212"/>
      <c r="AH8" s="212"/>
      <c r="AI8" s="67"/>
      <c r="AJ8" s="162"/>
      <c r="AK8" s="213"/>
      <c r="AL8" s="165"/>
      <c r="AM8" s="93"/>
      <c r="AN8" s="212"/>
      <c r="AO8" s="212"/>
      <c r="AP8" s="67"/>
      <c r="AQ8" s="162"/>
      <c r="AR8" s="213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</row>
    <row r="9" spans="1:160" s="47" customFormat="1" ht="15.75" thickBot="1">
      <c r="A9" s="598" t="s">
        <v>26</v>
      </c>
      <c r="B9" s="599"/>
      <c r="C9" s="600"/>
      <c r="D9" s="367">
        <f t="shared" ref="D9:J9" si="0">SUM(D5:D8)</f>
        <v>3</v>
      </c>
      <c r="E9" s="366">
        <f t="shared" si="0"/>
        <v>105</v>
      </c>
      <c r="F9" s="368">
        <f t="shared" si="0"/>
        <v>75</v>
      </c>
      <c r="G9" s="369">
        <f t="shared" si="0"/>
        <v>15</v>
      </c>
      <c r="H9" s="369">
        <f>SUM(H5:H8)</f>
        <v>30</v>
      </c>
      <c r="I9" s="366">
        <v>30</v>
      </c>
      <c r="J9" s="370">
        <f t="shared" si="0"/>
        <v>3</v>
      </c>
      <c r="K9" s="370"/>
      <c r="L9" s="371">
        <f>SUM(L5:L8)</f>
        <v>30</v>
      </c>
      <c r="M9" s="369"/>
      <c r="N9" s="369">
        <f>SUM(N5:N8)</f>
        <v>30</v>
      </c>
      <c r="O9" s="366"/>
      <c r="P9" s="370">
        <f>SUM(P5:P8)</f>
        <v>0</v>
      </c>
      <c r="Q9" s="366"/>
      <c r="R9" s="371"/>
      <c r="S9" s="369"/>
      <c r="T9" s="369"/>
      <c r="U9" s="365"/>
      <c r="V9" s="370"/>
      <c r="W9" s="370"/>
      <c r="X9" s="371"/>
      <c r="Y9" s="369"/>
      <c r="Z9" s="369"/>
      <c r="AA9" s="369"/>
      <c r="AB9" s="365"/>
      <c r="AC9" s="370"/>
      <c r="AD9" s="366"/>
      <c r="AE9" s="371"/>
      <c r="AF9" s="371"/>
      <c r="AG9" s="371"/>
      <c r="AH9" s="369"/>
      <c r="AI9" s="365"/>
      <c r="AJ9" s="364"/>
      <c r="AK9" s="370"/>
      <c r="AL9" s="371"/>
      <c r="AM9" s="371"/>
      <c r="AN9" s="371"/>
      <c r="AO9" s="365"/>
      <c r="AP9" s="372"/>
      <c r="AQ9" s="370"/>
      <c r="AR9" s="366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</row>
    <row r="10" spans="1:160" s="47" customFormat="1" ht="15.75" thickBot="1">
      <c r="A10" s="554" t="s">
        <v>27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  <c r="AI10" s="555"/>
      <c r="AJ10" s="555"/>
      <c r="AK10" s="555"/>
      <c r="AL10" s="555"/>
      <c r="AM10" s="555"/>
      <c r="AN10" s="555"/>
      <c r="AO10" s="555"/>
      <c r="AP10" s="555"/>
      <c r="AQ10" s="555"/>
      <c r="AR10" s="556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</row>
    <row r="11" spans="1:160" s="47" customFormat="1">
      <c r="A11" s="57" t="s">
        <v>28</v>
      </c>
      <c r="B11" s="278" t="s">
        <v>125</v>
      </c>
      <c r="C11" s="80"/>
      <c r="D11" s="166">
        <v>3</v>
      </c>
      <c r="E11" s="166">
        <v>30</v>
      </c>
      <c r="F11" s="189">
        <v>30</v>
      </c>
      <c r="G11" s="394"/>
      <c r="H11" s="190">
        <v>30</v>
      </c>
      <c r="I11" s="342"/>
      <c r="J11" s="166">
        <v>3</v>
      </c>
      <c r="K11" s="166" t="s">
        <v>20</v>
      </c>
      <c r="L11" s="81"/>
      <c r="M11" s="82"/>
      <c r="N11" s="82"/>
      <c r="O11" s="176"/>
      <c r="P11" s="166"/>
      <c r="Q11" s="166"/>
      <c r="R11" s="81"/>
      <c r="S11" s="214"/>
      <c r="T11" s="214"/>
      <c r="U11" s="260"/>
      <c r="V11" s="216"/>
      <c r="W11" s="216"/>
      <c r="X11" s="217"/>
      <c r="Y11" s="214"/>
      <c r="Z11" s="214"/>
      <c r="AA11" s="348"/>
      <c r="AB11" s="215"/>
      <c r="AC11" s="216"/>
      <c r="AD11" s="216"/>
      <c r="AE11" s="217"/>
      <c r="AF11" s="214"/>
      <c r="AG11" s="214"/>
      <c r="AH11" s="348"/>
      <c r="AI11" s="215"/>
      <c r="AJ11" s="216"/>
      <c r="AK11" s="216"/>
      <c r="AL11" s="217"/>
      <c r="AM11" s="214"/>
      <c r="AN11" s="214"/>
      <c r="AO11" s="348"/>
      <c r="AP11" s="215"/>
      <c r="AQ11" s="216"/>
      <c r="AR11" s="260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</row>
    <row r="12" spans="1:160" s="47" customFormat="1">
      <c r="A12" s="84" t="s">
        <v>29</v>
      </c>
      <c r="B12" s="279" t="s">
        <v>126</v>
      </c>
      <c r="C12" s="85"/>
      <c r="D12" s="110">
        <v>3</v>
      </c>
      <c r="E12" s="110">
        <v>30</v>
      </c>
      <c r="F12" s="134">
        <v>30</v>
      </c>
      <c r="G12" s="395"/>
      <c r="H12" s="128">
        <v>30</v>
      </c>
      <c r="I12" s="194"/>
      <c r="J12" s="110">
        <v>3</v>
      </c>
      <c r="K12" s="178" t="s">
        <v>20</v>
      </c>
      <c r="L12" s="61"/>
      <c r="M12" s="62"/>
      <c r="N12" s="62"/>
      <c r="O12" s="169"/>
      <c r="P12" s="110"/>
      <c r="Q12" s="110"/>
      <c r="R12" s="61"/>
      <c r="S12" s="218"/>
      <c r="T12" s="218"/>
      <c r="U12" s="261"/>
      <c r="V12" s="220"/>
      <c r="W12" s="220"/>
      <c r="X12" s="221"/>
      <c r="Y12" s="218"/>
      <c r="Z12" s="218"/>
      <c r="AA12" s="349"/>
      <c r="AB12" s="219"/>
      <c r="AC12" s="220"/>
      <c r="AD12" s="220"/>
      <c r="AE12" s="221"/>
      <c r="AF12" s="218"/>
      <c r="AG12" s="218"/>
      <c r="AH12" s="349"/>
      <c r="AI12" s="219"/>
      <c r="AJ12" s="220"/>
      <c r="AK12" s="220"/>
      <c r="AL12" s="221"/>
      <c r="AM12" s="218"/>
      <c r="AN12" s="218"/>
      <c r="AO12" s="349"/>
      <c r="AP12" s="219"/>
      <c r="AQ12" s="220"/>
      <c r="AR12" s="261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</row>
    <row r="13" spans="1:160" s="47" customFormat="1" ht="15.75" thickBot="1">
      <c r="A13" s="270" t="s">
        <v>30</v>
      </c>
      <c r="B13" s="280" t="s">
        <v>101</v>
      </c>
      <c r="C13" s="271"/>
      <c r="D13" s="181">
        <v>3</v>
      </c>
      <c r="E13" s="181">
        <v>30</v>
      </c>
      <c r="F13" s="254">
        <v>30</v>
      </c>
      <c r="G13" s="268"/>
      <c r="H13" s="131">
        <v>30</v>
      </c>
      <c r="I13" s="132"/>
      <c r="J13" s="181">
        <v>3</v>
      </c>
      <c r="K13" s="181" t="s">
        <v>20</v>
      </c>
      <c r="L13" s="396"/>
      <c r="M13" s="397"/>
      <c r="N13" s="397"/>
      <c r="O13" s="398"/>
      <c r="P13" s="399"/>
      <c r="Q13" s="268"/>
      <c r="R13" s="180"/>
      <c r="S13" s="272"/>
      <c r="T13" s="362"/>
      <c r="U13" s="276"/>
      <c r="V13" s="274"/>
      <c r="W13" s="274"/>
      <c r="X13" s="275"/>
      <c r="Y13" s="272"/>
      <c r="Z13" s="272"/>
      <c r="AA13" s="350"/>
      <c r="AB13" s="273"/>
      <c r="AC13" s="274"/>
      <c r="AD13" s="274"/>
      <c r="AE13" s="275"/>
      <c r="AF13" s="272"/>
      <c r="AG13" s="272"/>
      <c r="AH13" s="350"/>
      <c r="AI13" s="273"/>
      <c r="AJ13" s="274"/>
      <c r="AK13" s="274"/>
      <c r="AL13" s="275"/>
      <c r="AM13" s="272"/>
      <c r="AN13" s="272"/>
      <c r="AO13" s="350"/>
      <c r="AP13" s="273"/>
      <c r="AQ13" s="274"/>
      <c r="AR13" s="276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</row>
    <row r="14" spans="1:160" s="46" customFormat="1" ht="15.75" thickBot="1">
      <c r="A14" s="572" t="s">
        <v>26</v>
      </c>
      <c r="B14" s="573"/>
      <c r="C14" s="269"/>
      <c r="D14" s="88">
        <f>D11+D12+D13</f>
        <v>9</v>
      </c>
      <c r="E14" s="88">
        <f>E11+E12+E13</f>
        <v>90</v>
      </c>
      <c r="F14" s="74">
        <f>SUM(F11:F13)</f>
        <v>90</v>
      </c>
      <c r="G14" s="89"/>
      <c r="H14" s="89">
        <v>90</v>
      </c>
      <c r="I14" s="74"/>
      <c r="J14" s="73">
        <f>SUM(J11:J13)</f>
        <v>9</v>
      </c>
      <c r="K14" s="88"/>
      <c r="L14" s="77"/>
      <c r="M14" s="78"/>
      <c r="N14" s="78"/>
      <c r="O14" s="74"/>
      <c r="P14" s="74"/>
      <c r="Q14" s="88"/>
      <c r="R14" s="77"/>
      <c r="S14" s="78"/>
      <c r="T14" s="78"/>
      <c r="U14" s="74"/>
      <c r="V14" s="73"/>
      <c r="W14" s="88"/>
      <c r="X14" s="77"/>
      <c r="Y14" s="78"/>
      <c r="Z14" s="78"/>
      <c r="AA14" s="89"/>
      <c r="AB14" s="79"/>
      <c r="AC14" s="73"/>
      <c r="AD14" s="73"/>
      <c r="AE14" s="77"/>
      <c r="AF14" s="78"/>
      <c r="AG14" s="78"/>
      <c r="AH14" s="89"/>
      <c r="AI14" s="79"/>
      <c r="AJ14" s="88"/>
      <c r="AK14" s="88"/>
      <c r="AL14" s="77"/>
      <c r="AM14" s="78"/>
      <c r="AN14" s="78"/>
      <c r="AO14" s="89"/>
      <c r="AP14" s="79"/>
      <c r="AQ14" s="73"/>
      <c r="AR14" s="88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</row>
    <row r="15" spans="1:160" s="47" customFormat="1" ht="15.75" thickBot="1">
      <c r="A15" s="554" t="s">
        <v>95</v>
      </c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555"/>
      <c r="W15" s="555"/>
      <c r="X15" s="555"/>
      <c r="Y15" s="555"/>
      <c r="Z15" s="555"/>
      <c r="AA15" s="555"/>
      <c r="AB15" s="555"/>
      <c r="AC15" s="555"/>
      <c r="AD15" s="555"/>
      <c r="AE15" s="555"/>
      <c r="AF15" s="555"/>
      <c r="AG15" s="555"/>
      <c r="AH15" s="555"/>
      <c r="AI15" s="555"/>
      <c r="AJ15" s="555"/>
      <c r="AK15" s="555"/>
      <c r="AL15" s="555"/>
      <c r="AM15" s="555"/>
      <c r="AN15" s="555"/>
      <c r="AO15" s="555"/>
      <c r="AP15" s="555"/>
      <c r="AQ15" s="555"/>
      <c r="AR15" s="556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</row>
    <row r="16" spans="1:160" s="45" customFormat="1">
      <c r="A16" s="57" t="s">
        <v>31</v>
      </c>
      <c r="B16" s="281" t="s">
        <v>108</v>
      </c>
      <c r="C16" s="59"/>
      <c r="D16" s="184">
        <v>2</v>
      </c>
      <c r="E16" s="309">
        <v>30</v>
      </c>
      <c r="F16" s="134"/>
      <c r="G16" s="394"/>
      <c r="H16" s="190"/>
      <c r="I16" s="194"/>
      <c r="J16" s="171"/>
      <c r="K16" s="194"/>
      <c r="L16" s="134">
        <v>30</v>
      </c>
      <c r="M16" s="128"/>
      <c r="N16" s="190"/>
      <c r="O16" s="185">
        <v>30</v>
      </c>
      <c r="P16" s="171">
        <v>2</v>
      </c>
      <c r="Q16" s="171" t="s">
        <v>20</v>
      </c>
      <c r="R16" s="180"/>
      <c r="S16" s="108"/>
      <c r="T16" s="235"/>
      <c r="U16" s="83"/>
      <c r="V16" s="166"/>
      <c r="W16" s="181"/>
      <c r="X16" s="165"/>
      <c r="Y16" s="93"/>
      <c r="Z16" s="212"/>
      <c r="AA16" s="249"/>
      <c r="AB16" s="83"/>
      <c r="AC16" s="162"/>
      <c r="AD16" s="213"/>
      <c r="AE16" s="92"/>
      <c r="AF16" s="62"/>
      <c r="AG16" s="211"/>
      <c r="AH16" s="211"/>
      <c r="AI16" s="63"/>
      <c r="AJ16" s="110"/>
      <c r="AK16" s="110"/>
      <c r="AL16" s="61"/>
      <c r="AM16" s="62"/>
      <c r="AN16" s="211"/>
      <c r="AO16" s="211"/>
      <c r="AP16" s="63"/>
      <c r="AQ16" s="110"/>
      <c r="AR16" s="110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</row>
    <row r="17" spans="1:160" s="46" customFormat="1">
      <c r="A17" s="64" t="s">
        <v>32</v>
      </c>
      <c r="B17" s="90" t="s">
        <v>102</v>
      </c>
      <c r="C17" s="103"/>
      <c r="D17" s="184">
        <v>2</v>
      </c>
      <c r="E17" s="184">
        <v>30</v>
      </c>
      <c r="F17" s="262"/>
      <c r="G17" s="131"/>
      <c r="H17" s="131"/>
      <c r="I17" s="343"/>
      <c r="J17" s="193"/>
      <c r="K17" s="193"/>
      <c r="L17" s="134">
        <v>30</v>
      </c>
      <c r="M17" s="128"/>
      <c r="N17" s="128">
        <v>30</v>
      </c>
      <c r="O17" s="185"/>
      <c r="P17" s="171">
        <v>2</v>
      </c>
      <c r="Q17" s="171" t="s">
        <v>20</v>
      </c>
      <c r="R17" s="61"/>
      <c r="S17" s="62"/>
      <c r="T17" s="62"/>
      <c r="U17" s="182"/>
      <c r="V17" s="181"/>
      <c r="W17" s="110"/>
      <c r="X17" s="165"/>
      <c r="Y17" s="62"/>
      <c r="Z17" s="212"/>
      <c r="AA17" s="212"/>
      <c r="AB17" s="63"/>
      <c r="AC17" s="162"/>
      <c r="AD17" s="213"/>
      <c r="AE17" s="92"/>
      <c r="AF17" s="62"/>
      <c r="AG17" s="211"/>
      <c r="AH17" s="211"/>
      <c r="AI17" s="63"/>
      <c r="AJ17" s="110"/>
      <c r="AK17" s="110"/>
      <c r="AL17" s="61"/>
      <c r="AM17" s="62"/>
      <c r="AN17" s="211"/>
      <c r="AO17" s="211"/>
      <c r="AP17" s="63"/>
      <c r="AQ17" s="110"/>
      <c r="AR17" s="110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49"/>
      <c r="FC17" s="49"/>
      <c r="FD17" s="49"/>
    </row>
    <row r="18" spans="1:160" s="46" customFormat="1">
      <c r="A18" s="110" t="s">
        <v>34</v>
      </c>
      <c r="B18" s="90" t="s">
        <v>98</v>
      </c>
      <c r="C18" s="111"/>
      <c r="D18" s="171">
        <v>1</v>
      </c>
      <c r="E18" s="185">
        <v>15</v>
      </c>
      <c r="F18" s="112"/>
      <c r="G18" s="113"/>
      <c r="H18" s="126"/>
      <c r="I18" s="188"/>
      <c r="J18" s="183"/>
      <c r="K18" s="171"/>
      <c r="L18" s="125">
        <v>15</v>
      </c>
      <c r="M18" s="132"/>
      <c r="N18" s="128">
        <v>15</v>
      </c>
      <c r="O18" s="309"/>
      <c r="P18" s="184">
        <v>1</v>
      </c>
      <c r="Q18" s="185" t="s">
        <v>20</v>
      </c>
      <c r="R18" s="112"/>
      <c r="S18" s="128"/>
      <c r="T18" s="128"/>
      <c r="U18" s="129"/>
      <c r="V18" s="171"/>
      <c r="W18" s="171"/>
      <c r="X18" s="165"/>
      <c r="Y18" s="143"/>
      <c r="Z18" s="211"/>
      <c r="AA18" s="211"/>
      <c r="AB18" s="63"/>
      <c r="AC18" s="110"/>
      <c r="AD18" s="169"/>
      <c r="AE18" s="61"/>
      <c r="AF18" s="62"/>
      <c r="AG18" s="62"/>
      <c r="AH18" s="93"/>
      <c r="AI18" s="213"/>
      <c r="AJ18" s="162"/>
      <c r="AK18" s="110"/>
      <c r="AL18" s="61"/>
      <c r="AM18" s="62"/>
      <c r="AN18" s="211"/>
      <c r="AO18" s="211"/>
      <c r="AP18" s="63"/>
      <c r="AQ18" s="110"/>
      <c r="AR18" s="110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</row>
    <row r="19" spans="1:160" s="46" customFormat="1" ht="14.25">
      <c r="A19" s="64" t="s">
        <v>35</v>
      </c>
      <c r="B19" s="90" t="s">
        <v>137</v>
      </c>
      <c r="C19" s="114"/>
      <c r="D19" s="400">
        <v>2</v>
      </c>
      <c r="E19" s="400">
        <v>30</v>
      </c>
      <c r="F19" s="401"/>
      <c r="G19" s="402"/>
      <c r="H19" s="403"/>
      <c r="I19" s="404"/>
      <c r="J19" s="405"/>
      <c r="K19" s="400"/>
      <c r="L19" s="134">
        <v>30</v>
      </c>
      <c r="M19" s="128"/>
      <c r="N19" s="128"/>
      <c r="O19" s="185">
        <v>30</v>
      </c>
      <c r="P19" s="171">
        <v>2</v>
      </c>
      <c r="Q19" s="171" t="s">
        <v>20</v>
      </c>
      <c r="R19" s="134"/>
      <c r="S19" s="128"/>
      <c r="T19" s="128"/>
      <c r="U19" s="185"/>
      <c r="V19" s="171"/>
      <c r="W19" s="171"/>
      <c r="X19" s="406"/>
      <c r="Y19" s="407"/>
      <c r="Z19" s="407"/>
      <c r="AA19" s="408"/>
      <c r="AB19" s="409"/>
      <c r="AC19" s="410"/>
      <c r="AD19" s="410"/>
      <c r="AE19" s="411"/>
      <c r="AF19" s="407"/>
      <c r="AG19" s="407"/>
      <c r="AH19" s="412"/>
      <c r="AI19" s="413"/>
      <c r="AJ19" s="414"/>
      <c r="AK19" s="410"/>
      <c r="AL19" s="411"/>
      <c r="AM19" s="407"/>
      <c r="AN19" s="407"/>
      <c r="AO19" s="408"/>
      <c r="AP19" s="409"/>
      <c r="AQ19" s="410"/>
      <c r="AR19" s="410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</row>
    <row r="20" spans="1:160" s="46" customFormat="1" ht="15.75" thickBot="1">
      <c r="A20" s="560" t="s">
        <v>26</v>
      </c>
      <c r="B20" s="561"/>
      <c r="C20" s="562"/>
      <c r="D20" s="120">
        <f>SUM(D16:D19)</f>
        <v>7</v>
      </c>
      <c r="E20" s="121">
        <f>SUM(E16:E19)</f>
        <v>105</v>
      </c>
      <c r="F20" s="118"/>
      <c r="G20" s="122"/>
      <c r="H20" s="123"/>
      <c r="I20" s="123"/>
      <c r="J20" s="121"/>
      <c r="K20" s="121"/>
      <c r="L20" s="118">
        <f>SUM(L16:L19)</f>
        <v>105</v>
      </c>
      <c r="M20" s="122"/>
      <c r="N20" s="122">
        <f>SUM(N16:N19)</f>
        <v>45</v>
      </c>
      <c r="O20" s="123">
        <f>SUM(O16:O19)</f>
        <v>60</v>
      </c>
      <c r="P20" s="121">
        <f>SUM(P16:P19)</f>
        <v>7</v>
      </c>
      <c r="Q20" s="121"/>
      <c r="R20" s="118"/>
      <c r="S20" s="122"/>
      <c r="T20" s="123"/>
      <c r="U20" s="123"/>
      <c r="V20" s="121"/>
      <c r="W20" s="121"/>
      <c r="X20" s="118"/>
      <c r="Y20" s="122"/>
      <c r="Z20" s="119"/>
      <c r="AA20" s="122"/>
      <c r="AB20" s="228"/>
      <c r="AC20" s="121"/>
      <c r="AD20" s="121"/>
      <c r="AE20" s="118"/>
      <c r="AF20" s="122"/>
      <c r="AG20" s="119"/>
      <c r="AH20" s="119"/>
      <c r="AI20" s="228"/>
      <c r="AJ20" s="120"/>
      <c r="AK20" s="120"/>
      <c r="AL20" s="118"/>
      <c r="AM20" s="122"/>
      <c r="AN20" s="119"/>
      <c r="AO20" s="119"/>
      <c r="AP20" s="228"/>
      <c r="AQ20" s="120"/>
      <c r="AR20" s="120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</row>
    <row r="21" spans="1:160" s="46" customFormat="1" ht="15.75" thickBot="1">
      <c r="A21" s="554" t="s">
        <v>124</v>
      </c>
      <c r="B21" s="555"/>
      <c r="C21" s="555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5"/>
      <c r="U21" s="555"/>
      <c r="V21" s="555"/>
      <c r="W21" s="555"/>
      <c r="X21" s="555"/>
      <c r="Y21" s="555"/>
      <c r="Z21" s="555"/>
      <c r="AA21" s="555"/>
      <c r="AB21" s="555"/>
      <c r="AC21" s="555"/>
      <c r="AD21" s="555"/>
      <c r="AE21" s="555"/>
      <c r="AF21" s="555"/>
      <c r="AG21" s="555"/>
      <c r="AH21" s="555"/>
      <c r="AI21" s="555"/>
      <c r="AJ21" s="555"/>
      <c r="AK21" s="555"/>
      <c r="AL21" s="555"/>
      <c r="AM21" s="555"/>
      <c r="AN21" s="555"/>
      <c r="AO21" s="555"/>
      <c r="AP21" s="555"/>
      <c r="AQ21" s="555"/>
      <c r="AR21" s="556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</row>
    <row r="22" spans="1:160" s="46" customFormat="1">
      <c r="A22" s="64" t="s">
        <v>36</v>
      </c>
      <c r="B22" s="90" t="s">
        <v>140</v>
      </c>
      <c r="C22" s="91"/>
      <c r="D22" s="426">
        <v>11</v>
      </c>
      <c r="E22" s="309">
        <v>120</v>
      </c>
      <c r="F22" s="92">
        <v>120</v>
      </c>
      <c r="G22" s="93"/>
      <c r="H22" s="235">
        <v>120</v>
      </c>
      <c r="I22" s="213"/>
      <c r="J22" s="164">
        <v>11</v>
      </c>
      <c r="K22" s="163" t="s">
        <v>20</v>
      </c>
      <c r="L22" s="92"/>
      <c r="M22" s="93"/>
      <c r="N22" s="235"/>
      <c r="O22" s="213"/>
      <c r="P22" s="162"/>
      <c r="Q22" s="162"/>
      <c r="R22" s="167"/>
      <c r="S22" s="222"/>
      <c r="T22" s="82"/>
      <c r="U22" s="346"/>
      <c r="V22" s="224"/>
      <c r="W22" s="224"/>
      <c r="X22" s="167"/>
      <c r="Y22" s="222"/>
      <c r="Z22" s="225"/>
      <c r="AA22" s="225"/>
      <c r="AB22" s="223"/>
      <c r="AC22" s="224"/>
      <c r="AD22" s="224"/>
      <c r="AE22" s="167"/>
      <c r="AF22" s="222"/>
      <c r="AG22" s="225"/>
      <c r="AH22" s="225"/>
      <c r="AI22" s="223"/>
      <c r="AJ22" s="224"/>
      <c r="AK22" s="224"/>
      <c r="AL22" s="167"/>
      <c r="AM22" s="222"/>
      <c r="AN22" s="225"/>
      <c r="AO22" s="225"/>
      <c r="AP22" s="223"/>
      <c r="AQ22" s="224"/>
      <c r="AR22" s="224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</row>
    <row r="23" spans="1:160" s="46" customFormat="1">
      <c r="A23" s="64" t="s">
        <v>37</v>
      </c>
      <c r="B23" s="90" t="s">
        <v>141</v>
      </c>
      <c r="C23" s="91"/>
      <c r="D23" s="426">
        <v>11</v>
      </c>
      <c r="E23" s="309">
        <v>120</v>
      </c>
      <c r="F23" s="112"/>
      <c r="G23" s="126"/>
      <c r="H23" s="126"/>
      <c r="I23" s="188"/>
      <c r="J23" s="302"/>
      <c r="K23" s="303"/>
      <c r="L23" s="112">
        <v>120</v>
      </c>
      <c r="M23" s="126"/>
      <c r="N23" s="126">
        <v>120</v>
      </c>
      <c r="O23" s="303"/>
      <c r="P23" s="307">
        <v>11</v>
      </c>
      <c r="Q23" s="183" t="s">
        <v>33</v>
      </c>
      <c r="R23" s="304"/>
      <c r="S23" s="231"/>
      <c r="T23" s="231"/>
      <c r="U23" s="309"/>
      <c r="V23" s="184"/>
      <c r="W23" s="184"/>
      <c r="X23" s="304"/>
      <c r="Y23" s="231"/>
      <c r="Z23" s="306"/>
      <c r="AA23" s="306"/>
      <c r="AB23" s="305"/>
      <c r="AC23" s="184"/>
      <c r="AD23" s="184"/>
      <c r="AE23" s="304"/>
      <c r="AF23" s="231"/>
      <c r="AG23" s="306"/>
      <c r="AH23" s="306"/>
      <c r="AI23" s="305"/>
      <c r="AJ23" s="184"/>
      <c r="AK23" s="184"/>
      <c r="AL23" s="304"/>
      <c r="AM23" s="231"/>
      <c r="AN23" s="306"/>
      <c r="AO23" s="306"/>
      <c r="AP23" s="305"/>
      <c r="AQ23" s="184"/>
      <c r="AR23" s="184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</row>
    <row r="24" spans="1:160" s="46" customFormat="1">
      <c r="A24" s="64" t="s">
        <v>39</v>
      </c>
      <c r="B24" s="90" t="s">
        <v>142</v>
      </c>
      <c r="C24" s="91"/>
      <c r="D24" s="426">
        <v>6</v>
      </c>
      <c r="E24" s="309">
        <v>120</v>
      </c>
      <c r="F24" s="112"/>
      <c r="G24" s="126"/>
      <c r="H24" s="126"/>
      <c r="I24" s="188"/>
      <c r="J24" s="302"/>
      <c r="K24" s="303"/>
      <c r="L24" s="112"/>
      <c r="M24" s="126"/>
      <c r="N24" s="126"/>
      <c r="O24" s="303"/>
      <c r="P24" s="307"/>
      <c r="Q24" s="183"/>
      <c r="R24" s="304">
        <v>120</v>
      </c>
      <c r="S24" s="231"/>
      <c r="T24" s="231">
        <v>120</v>
      </c>
      <c r="U24" s="309"/>
      <c r="V24" s="184">
        <v>6</v>
      </c>
      <c r="W24" s="184" t="s">
        <v>20</v>
      </c>
      <c r="X24" s="304"/>
      <c r="Y24" s="231"/>
      <c r="Z24" s="306"/>
      <c r="AA24" s="306"/>
      <c r="AB24" s="305"/>
      <c r="AC24" s="184"/>
      <c r="AD24" s="184"/>
      <c r="AE24" s="304"/>
      <c r="AF24" s="231"/>
      <c r="AG24" s="306"/>
      <c r="AH24" s="306"/>
      <c r="AI24" s="305"/>
      <c r="AJ24" s="184"/>
      <c r="AK24" s="184"/>
      <c r="AL24" s="304"/>
      <c r="AM24" s="231"/>
      <c r="AN24" s="306"/>
      <c r="AO24" s="306"/>
      <c r="AP24" s="305"/>
      <c r="AQ24" s="184"/>
      <c r="AR24" s="184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</row>
    <row r="25" spans="1:160" s="47" customFormat="1">
      <c r="A25" s="64">
        <v>15</v>
      </c>
      <c r="B25" s="90" t="s">
        <v>143</v>
      </c>
      <c r="C25" s="91"/>
      <c r="D25" s="426">
        <v>8</v>
      </c>
      <c r="E25" s="309">
        <v>120</v>
      </c>
      <c r="F25" s="112"/>
      <c r="G25" s="126"/>
      <c r="H25" s="126"/>
      <c r="I25" s="188"/>
      <c r="J25" s="302"/>
      <c r="K25" s="303"/>
      <c r="L25" s="112"/>
      <c r="M25" s="126"/>
      <c r="N25" s="126"/>
      <c r="O25" s="303"/>
      <c r="P25" s="307"/>
      <c r="Q25" s="183"/>
      <c r="R25" s="304"/>
      <c r="S25" s="231"/>
      <c r="T25" s="231"/>
      <c r="U25" s="309"/>
      <c r="V25" s="184"/>
      <c r="W25" s="184"/>
      <c r="X25" s="304">
        <v>120</v>
      </c>
      <c r="Y25" s="231"/>
      <c r="Z25" s="306">
        <v>120</v>
      </c>
      <c r="AA25" s="306"/>
      <c r="AB25" s="305"/>
      <c r="AC25" s="184">
        <v>8</v>
      </c>
      <c r="AD25" s="184" t="s">
        <v>33</v>
      </c>
      <c r="AE25" s="304"/>
      <c r="AF25" s="231"/>
      <c r="AG25" s="306"/>
      <c r="AH25" s="306"/>
      <c r="AI25" s="305"/>
      <c r="AJ25" s="184"/>
      <c r="AK25" s="184"/>
      <c r="AL25" s="304"/>
      <c r="AM25" s="231"/>
      <c r="AN25" s="306"/>
      <c r="AO25" s="306"/>
      <c r="AP25" s="305"/>
      <c r="AQ25" s="184"/>
      <c r="AR25" s="184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</row>
    <row r="26" spans="1:160" s="45" customFormat="1">
      <c r="A26" s="64" t="s">
        <v>41</v>
      </c>
      <c r="B26" s="90" t="s">
        <v>144</v>
      </c>
      <c r="C26" s="94"/>
      <c r="D26" s="184">
        <v>6</v>
      </c>
      <c r="E26" s="185">
        <v>120</v>
      </c>
      <c r="F26" s="134"/>
      <c r="G26" s="128"/>
      <c r="H26" s="128"/>
      <c r="I26" s="185"/>
      <c r="J26" s="171"/>
      <c r="K26" s="171"/>
      <c r="L26" s="134"/>
      <c r="M26" s="128"/>
      <c r="N26" s="128"/>
      <c r="O26" s="194"/>
      <c r="P26" s="191"/>
      <c r="Q26" s="171"/>
      <c r="R26" s="134"/>
      <c r="S26" s="128"/>
      <c r="T26" s="128"/>
      <c r="U26" s="185"/>
      <c r="V26" s="171"/>
      <c r="W26" s="171"/>
      <c r="X26" s="134"/>
      <c r="Y26" s="128"/>
      <c r="Z26" s="230"/>
      <c r="AA26" s="230"/>
      <c r="AB26" s="129"/>
      <c r="AC26" s="171"/>
      <c r="AD26" s="171"/>
      <c r="AE26" s="304">
        <v>120</v>
      </c>
      <c r="AF26" s="231"/>
      <c r="AG26" s="306">
        <v>120</v>
      </c>
      <c r="AH26" s="306"/>
      <c r="AI26" s="305"/>
      <c r="AJ26" s="184">
        <v>6</v>
      </c>
      <c r="AK26" s="184" t="s">
        <v>20</v>
      </c>
      <c r="AL26" s="304"/>
      <c r="AM26" s="231"/>
      <c r="AN26" s="306"/>
      <c r="AO26" s="306"/>
      <c r="AP26" s="305"/>
      <c r="AQ26" s="184"/>
      <c r="AR26" s="184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</row>
    <row r="27" spans="1:160" s="46" customFormat="1">
      <c r="A27" s="64" t="s">
        <v>42</v>
      </c>
      <c r="B27" s="90" t="s">
        <v>145</v>
      </c>
      <c r="C27" s="95"/>
      <c r="D27" s="184">
        <v>8</v>
      </c>
      <c r="E27" s="185">
        <v>100</v>
      </c>
      <c r="F27" s="134"/>
      <c r="G27" s="128"/>
      <c r="H27" s="128"/>
      <c r="I27" s="185"/>
      <c r="J27" s="171"/>
      <c r="K27" s="171"/>
      <c r="L27" s="134"/>
      <c r="M27" s="128"/>
      <c r="N27" s="128"/>
      <c r="O27" s="194"/>
      <c r="P27" s="191"/>
      <c r="Q27" s="171"/>
      <c r="R27" s="134"/>
      <c r="S27" s="128"/>
      <c r="T27" s="128"/>
      <c r="U27" s="185"/>
      <c r="V27" s="171"/>
      <c r="W27" s="171"/>
      <c r="X27" s="304"/>
      <c r="Y27" s="231"/>
      <c r="Z27" s="306"/>
      <c r="AA27" s="128"/>
      <c r="AB27" s="309"/>
      <c r="AC27" s="184"/>
      <c r="AD27" s="184"/>
      <c r="AE27" s="304"/>
      <c r="AF27" s="231"/>
      <c r="AG27" s="306"/>
      <c r="AH27" s="306"/>
      <c r="AI27" s="305"/>
      <c r="AJ27" s="184"/>
      <c r="AK27" s="184"/>
      <c r="AL27" s="304">
        <v>100</v>
      </c>
      <c r="AM27" s="231"/>
      <c r="AN27" s="306">
        <v>100</v>
      </c>
      <c r="AO27" s="306"/>
      <c r="AP27" s="305"/>
      <c r="AQ27" s="184">
        <v>8</v>
      </c>
      <c r="AR27" s="184" t="s">
        <v>38</v>
      </c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</row>
    <row r="28" spans="1:160" s="46" customFormat="1">
      <c r="A28" s="64" t="s">
        <v>43</v>
      </c>
      <c r="B28" s="90" t="s">
        <v>146</v>
      </c>
      <c r="C28" s="95"/>
      <c r="D28" s="184">
        <v>2</v>
      </c>
      <c r="E28" s="185">
        <v>30</v>
      </c>
      <c r="F28" s="134">
        <v>30</v>
      </c>
      <c r="G28" s="128"/>
      <c r="H28" s="128">
        <v>30</v>
      </c>
      <c r="I28" s="185"/>
      <c r="J28" s="171">
        <v>2</v>
      </c>
      <c r="K28" s="185" t="s">
        <v>20</v>
      </c>
      <c r="L28" s="134"/>
      <c r="M28" s="128"/>
      <c r="N28" s="128"/>
      <c r="O28" s="194"/>
      <c r="P28" s="191"/>
      <c r="Q28" s="171"/>
      <c r="R28" s="127"/>
      <c r="S28" s="128"/>
      <c r="T28" s="128"/>
      <c r="U28" s="194"/>
      <c r="V28" s="171"/>
      <c r="W28" s="185"/>
      <c r="X28" s="192"/>
      <c r="Y28" s="231"/>
      <c r="Z28" s="128"/>
      <c r="AA28" s="231"/>
      <c r="AB28" s="308"/>
      <c r="AC28" s="184"/>
      <c r="AD28" s="309"/>
      <c r="AE28" s="304"/>
      <c r="AF28" s="231"/>
      <c r="AG28" s="306"/>
      <c r="AH28" s="306"/>
      <c r="AI28" s="305"/>
      <c r="AJ28" s="184"/>
      <c r="AK28" s="184"/>
      <c r="AL28" s="304"/>
      <c r="AM28" s="231"/>
      <c r="AN28" s="306"/>
      <c r="AO28" s="306"/>
      <c r="AP28" s="305"/>
      <c r="AQ28" s="184"/>
      <c r="AR28" s="184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</row>
    <row r="29" spans="1:160" s="46" customFormat="1">
      <c r="A29" s="64" t="s">
        <v>45</v>
      </c>
      <c r="B29" s="90" t="s">
        <v>147</v>
      </c>
      <c r="C29" s="96"/>
      <c r="D29" s="184">
        <v>2</v>
      </c>
      <c r="E29" s="185">
        <v>30</v>
      </c>
      <c r="F29" s="427"/>
      <c r="G29" s="428"/>
      <c r="H29" s="428"/>
      <c r="I29" s="429"/>
      <c r="J29" s="430"/>
      <c r="K29" s="430"/>
      <c r="L29" s="134">
        <v>30</v>
      </c>
      <c r="M29" s="128"/>
      <c r="N29" s="128">
        <v>30</v>
      </c>
      <c r="O29" s="185"/>
      <c r="P29" s="171">
        <v>2</v>
      </c>
      <c r="Q29" s="185" t="s">
        <v>20</v>
      </c>
      <c r="R29" s="127"/>
      <c r="S29" s="128"/>
      <c r="T29" s="128"/>
      <c r="U29" s="194"/>
      <c r="V29" s="171"/>
      <c r="W29" s="185"/>
      <c r="X29" s="127"/>
      <c r="Y29" s="128"/>
      <c r="Z29" s="128"/>
      <c r="AA29" s="128"/>
      <c r="AB29" s="194"/>
      <c r="AC29" s="171"/>
      <c r="AD29" s="185"/>
      <c r="AE29" s="134"/>
      <c r="AF29" s="128"/>
      <c r="AG29" s="230"/>
      <c r="AH29" s="230"/>
      <c r="AI29" s="129"/>
      <c r="AJ29" s="171"/>
      <c r="AK29" s="171"/>
      <c r="AL29" s="134"/>
      <c r="AM29" s="128"/>
      <c r="AN29" s="230"/>
      <c r="AO29" s="230"/>
      <c r="AP29" s="129"/>
      <c r="AQ29" s="171"/>
      <c r="AR29" s="171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</row>
    <row r="30" spans="1:160" s="48" customFormat="1">
      <c r="A30" s="64" t="s">
        <v>46</v>
      </c>
      <c r="B30" s="284" t="s">
        <v>151</v>
      </c>
      <c r="C30" s="95"/>
      <c r="D30" s="184">
        <v>3</v>
      </c>
      <c r="E30" s="185">
        <v>30</v>
      </c>
      <c r="F30" s="134">
        <v>30</v>
      </c>
      <c r="G30" s="128"/>
      <c r="H30" s="128">
        <v>30</v>
      </c>
      <c r="I30" s="185"/>
      <c r="J30" s="171">
        <v>3</v>
      </c>
      <c r="K30" s="185" t="s">
        <v>20</v>
      </c>
      <c r="L30" s="427"/>
      <c r="M30" s="428"/>
      <c r="N30" s="431"/>
      <c r="O30" s="432"/>
      <c r="P30" s="433"/>
      <c r="Q30" s="430"/>
      <c r="R30" s="127"/>
      <c r="S30" s="128"/>
      <c r="T30" s="128"/>
      <c r="U30" s="194"/>
      <c r="V30" s="171"/>
      <c r="W30" s="185"/>
      <c r="X30" s="127"/>
      <c r="Y30" s="128"/>
      <c r="Z30" s="128"/>
      <c r="AA30" s="128"/>
      <c r="AB30" s="194"/>
      <c r="AC30" s="171"/>
      <c r="AD30" s="185"/>
      <c r="AE30" s="134"/>
      <c r="AF30" s="128"/>
      <c r="AG30" s="230"/>
      <c r="AH30" s="230"/>
      <c r="AI30" s="129"/>
      <c r="AJ30" s="171"/>
      <c r="AK30" s="171"/>
      <c r="AL30" s="134"/>
      <c r="AM30" s="128"/>
      <c r="AN30" s="230"/>
      <c r="AO30" s="230"/>
      <c r="AP30" s="129"/>
      <c r="AQ30" s="171"/>
      <c r="AR30" s="171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</row>
    <row r="31" spans="1:160" s="45" customFormat="1" ht="15.75" thickBot="1">
      <c r="A31" s="64" t="s">
        <v>47</v>
      </c>
      <c r="B31" s="90" t="s">
        <v>148</v>
      </c>
      <c r="C31" s="96"/>
      <c r="D31" s="171">
        <v>2</v>
      </c>
      <c r="E31" s="185">
        <v>30</v>
      </c>
      <c r="F31" s="401">
        <v>30</v>
      </c>
      <c r="G31" s="434"/>
      <c r="H31" s="434">
        <v>30</v>
      </c>
      <c r="I31" s="435"/>
      <c r="J31" s="400">
        <v>2</v>
      </c>
      <c r="K31" s="436" t="s">
        <v>20</v>
      </c>
      <c r="L31" s="134"/>
      <c r="M31" s="128"/>
      <c r="N31" s="128"/>
      <c r="O31" s="185"/>
      <c r="P31" s="171"/>
      <c r="Q31" s="169"/>
      <c r="R31" s="170"/>
      <c r="S31" s="62"/>
      <c r="T31" s="62"/>
      <c r="U31" s="161"/>
      <c r="V31" s="110"/>
      <c r="W31" s="169"/>
      <c r="X31" s="170"/>
      <c r="Y31" s="62"/>
      <c r="Z31" s="93"/>
      <c r="AA31" s="93"/>
      <c r="AB31" s="161"/>
      <c r="AC31" s="110"/>
      <c r="AD31" s="169"/>
      <c r="AE31" s="61"/>
      <c r="AF31" s="62"/>
      <c r="AG31" s="211"/>
      <c r="AH31" s="211"/>
      <c r="AI31" s="63"/>
      <c r="AJ31" s="110"/>
      <c r="AK31" s="110"/>
      <c r="AL31" s="61"/>
      <c r="AM31" s="62"/>
      <c r="AN31" s="211"/>
      <c r="AO31" s="211"/>
      <c r="AP31" s="63"/>
      <c r="AQ31" s="110"/>
      <c r="AR31" s="110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</row>
    <row r="32" spans="1:160" s="46" customFormat="1" ht="15.75" thickBot="1">
      <c r="A32" s="572" t="s">
        <v>26</v>
      </c>
      <c r="B32" s="573"/>
      <c r="C32" s="97"/>
      <c r="D32" s="76">
        <f>SUM(D22:D31)</f>
        <v>59</v>
      </c>
      <c r="E32" s="88">
        <f>SUM(E22:E31)</f>
        <v>820</v>
      </c>
      <c r="F32" s="98">
        <f>SUM(F22:F31)</f>
        <v>210</v>
      </c>
      <c r="G32" s="78"/>
      <c r="H32" s="78">
        <f>SUM(H22:H31)</f>
        <v>210</v>
      </c>
      <c r="I32" s="75"/>
      <c r="J32" s="172">
        <f>SUM(J22:J31)</f>
        <v>18</v>
      </c>
      <c r="K32" s="75"/>
      <c r="L32" s="98">
        <f>SUM(L22:L31)</f>
        <v>150</v>
      </c>
      <c r="M32" s="78"/>
      <c r="N32" s="78">
        <f>SUM(N22:N31)</f>
        <v>150</v>
      </c>
      <c r="O32" s="75"/>
      <c r="P32" s="75">
        <f>SUM(P22:P31)</f>
        <v>13</v>
      </c>
      <c r="Q32" s="75"/>
      <c r="R32" s="98">
        <f>SUM(R22:R31)</f>
        <v>120</v>
      </c>
      <c r="S32" s="78"/>
      <c r="T32" s="89">
        <f>SUM(T22:T31)</f>
        <v>120</v>
      </c>
      <c r="U32" s="79"/>
      <c r="V32" s="75">
        <f>SUM(V22:V31)</f>
        <v>6</v>
      </c>
      <c r="W32" s="75"/>
      <c r="X32" s="98">
        <f>SUM(X22:X31)</f>
        <v>120</v>
      </c>
      <c r="Y32" s="78"/>
      <c r="Z32" s="89">
        <f>SUM(Z22:Z31)</f>
        <v>120</v>
      </c>
      <c r="AA32" s="89"/>
      <c r="AB32" s="79"/>
      <c r="AC32" s="75">
        <f>SUM(AC22:AC31)</f>
        <v>8</v>
      </c>
      <c r="AD32" s="75"/>
      <c r="AE32" s="98">
        <f>SUM(AE22:AE31)</f>
        <v>120</v>
      </c>
      <c r="AF32" s="98"/>
      <c r="AG32" s="98">
        <f>SUM(AG22:AG31)</f>
        <v>120</v>
      </c>
      <c r="AH32" s="74"/>
      <c r="AI32" s="75"/>
      <c r="AJ32" s="88">
        <f>SUM(AJ22:AJ31)</f>
        <v>6</v>
      </c>
      <c r="AK32" s="74"/>
      <c r="AL32" s="77">
        <f>SUM(AL22:AL31)</f>
        <v>100</v>
      </c>
      <c r="AM32" s="98"/>
      <c r="AN32" s="98">
        <f>SUM(AN22:AN31)</f>
        <v>100</v>
      </c>
      <c r="AO32" s="74"/>
      <c r="AP32" s="79"/>
      <c r="AQ32" s="88">
        <f>SUM(AQ22:AQ31)</f>
        <v>8</v>
      </c>
      <c r="AR32" s="75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</row>
    <row r="33" spans="1:160" s="46" customFormat="1" ht="15.75" thickBot="1">
      <c r="A33" s="554" t="s">
        <v>44</v>
      </c>
      <c r="B33" s="555"/>
      <c r="C33" s="555"/>
      <c r="D33" s="555"/>
      <c r="E33" s="555"/>
      <c r="F33" s="555"/>
      <c r="G33" s="555"/>
      <c r="H33" s="555"/>
      <c r="I33" s="555"/>
      <c r="J33" s="555"/>
      <c r="K33" s="555"/>
      <c r="L33" s="555"/>
      <c r="M33" s="555"/>
      <c r="N33" s="555"/>
      <c r="O33" s="555"/>
      <c r="P33" s="555"/>
      <c r="Q33" s="555"/>
      <c r="R33" s="555"/>
      <c r="S33" s="555"/>
      <c r="T33" s="555"/>
      <c r="U33" s="555"/>
      <c r="V33" s="555"/>
      <c r="W33" s="555"/>
      <c r="X33" s="555"/>
      <c r="Y33" s="555"/>
      <c r="Z33" s="555"/>
      <c r="AA33" s="555"/>
      <c r="AB33" s="555"/>
      <c r="AC33" s="555"/>
      <c r="AD33" s="555"/>
      <c r="AE33" s="555"/>
      <c r="AF33" s="555"/>
      <c r="AG33" s="555"/>
      <c r="AH33" s="555"/>
      <c r="AI33" s="593"/>
      <c r="AJ33" s="555"/>
      <c r="AK33" s="555"/>
      <c r="AL33" s="555"/>
      <c r="AM33" s="555"/>
      <c r="AN33" s="555"/>
      <c r="AO33" s="555"/>
      <c r="AP33" s="555"/>
      <c r="AQ33" s="555"/>
      <c r="AR33" s="556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</row>
    <row r="34" spans="1:160" s="46" customFormat="1">
      <c r="A34" s="57" t="s">
        <v>49</v>
      </c>
      <c r="B34" s="99" t="s">
        <v>162</v>
      </c>
      <c r="C34" s="100"/>
      <c r="D34" s="437">
        <v>2</v>
      </c>
      <c r="E34" s="176">
        <v>30</v>
      </c>
      <c r="F34" s="81"/>
      <c r="G34" s="82"/>
      <c r="H34" s="82"/>
      <c r="I34" s="176"/>
      <c r="J34" s="173"/>
      <c r="K34" s="174"/>
      <c r="L34" s="81">
        <v>30</v>
      </c>
      <c r="M34" s="82">
        <v>30</v>
      </c>
      <c r="N34" s="82"/>
      <c r="O34" s="174"/>
      <c r="P34" s="282">
        <v>2</v>
      </c>
      <c r="Q34" s="176" t="s">
        <v>33</v>
      </c>
      <c r="R34" s="438"/>
      <c r="S34" s="439"/>
      <c r="T34" s="440"/>
      <c r="U34" s="438"/>
      <c r="V34" s="441"/>
      <c r="W34" s="442"/>
      <c r="X34" s="226"/>
      <c r="Y34" s="82"/>
      <c r="Z34" s="82"/>
      <c r="AA34" s="174"/>
      <c r="AB34" s="83"/>
      <c r="AC34" s="166"/>
      <c r="AD34" s="176"/>
      <c r="AE34" s="81"/>
      <c r="AF34" s="82"/>
      <c r="AG34" s="175"/>
      <c r="AH34" s="175"/>
      <c r="AI34" s="83"/>
      <c r="AJ34" s="166"/>
      <c r="AK34" s="166"/>
      <c r="AL34" s="81"/>
      <c r="AM34" s="82"/>
      <c r="AN34" s="175"/>
      <c r="AO34" s="175"/>
      <c r="AP34" s="83"/>
      <c r="AQ34" s="166"/>
      <c r="AR34" s="166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</row>
    <row r="35" spans="1:160" s="46" customFormat="1" ht="15.75" thickBot="1">
      <c r="A35" s="64" t="s">
        <v>50</v>
      </c>
      <c r="B35" s="69" t="s">
        <v>163</v>
      </c>
      <c r="C35" s="101"/>
      <c r="D35" s="302">
        <v>2</v>
      </c>
      <c r="E35" s="213">
        <v>30</v>
      </c>
      <c r="F35" s="92"/>
      <c r="G35" s="93"/>
      <c r="H35" s="86"/>
      <c r="I35" s="213"/>
      <c r="J35" s="164"/>
      <c r="K35" s="163"/>
      <c r="L35" s="92">
        <v>30</v>
      </c>
      <c r="M35" s="93">
        <v>30</v>
      </c>
      <c r="N35" s="212"/>
      <c r="O35" s="87"/>
      <c r="P35" s="168">
        <v>2</v>
      </c>
      <c r="Q35" s="162" t="s">
        <v>33</v>
      </c>
      <c r="R35" s="165"/>
      <c r="S35" s="93"/>
      <c r="T35" s="93"/>
      <c r="U35" s="163"/>
      <c r="V35" s="162"/>
      <c r="W35" s="213"/>
      <c r="X35" s="165"/>
      <c r="Y35" s="93"/>
      <c r="Z35" s="93"/>
      <c r="AA35" s="212"/>
      <c r="AB35" s="67"/>
      <c r="AC35" s="162"/>
      <c r="AD35" s="213"/>
      <c r="AE35" s="180"/>
      <c r="AF35" s="108"/>
      <c r="AG35" s="249"/>
      <c r="AH35" s="249"/>
      <c r="AI35" s="109"/>
      <c r="AJ35" s="181"/>
      <c r="AK35" s="181"/>
      <c r="AL35" s="180"/>
      <c r="AM35" s="108"/>
      <c r="AN35" s="249"/>
      <c r="AO35" s="249"/>
      <c r="AP35" s="109"/>
      <c r="AQ35" s="181"/>
      <c r="AR35" s="181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49"/>
      <c r="FC35" s="49"/>
      <c r="FD35" s="49"/>
    </row>
    <row r="36" spans="1:160" s="48" customFormat="1" ht="15.75" thickBot="1">
      <c r="A36" s="572" t="s">
        <v>26</v>
      </c>
      <c r="B36" s="573"/>
      <c r="C36" s="574"/>
      <c r="D36" s="76">
        <f>SUM(D34:D35)</f>
        <v>4</v>
      </c>
      <c r="E36" s="77">
        <f>SUM(E34:E35)</f>
        <v>60</v>
      </c>
      <c r="F36" s="73"/>
      <c r="G36" s="78"/>
      <c r="H36" s="98"/>
      <c r="I36" s="98"/>
      <c r="J36" s="177"/>
      <c r="K36" s="77"/>
      <c r="L36" s="73">
        <f>SUM(L34:L35)</f>
        <v>60</v>
      </c>
      <c r="M36" s="78">
        <f>SUM(M34:M35)</f>
        <v>60</v>
      </c>
      <c r="N36" s="98"/>
      <c r="O36" s="98"/>
      <c r="P36" s="77">
        <f>SUM(P34:P35)</f>
        <v>4</v>
      </c>
      <c r="Q36" s="77"/>
      <c r="R36" s="73"/>
      <c r="S36" s="78"/>
      <c r="T36" s="78"/>
      <c r="U36" s="98"/>
      <c r="V36" s="77"/>
      <c r="W36" s="77"/>
      <c r="X36" s="73"/>
      <c r="Y36" s="78"/>
      <c r="Z36" s="74"/>
      <c r="AA36" s="78"/>
      <c r="AB36" s="79"/>
      <c r="AC36" s="77"/>
      <c r="AD36" s="77"/>
      <c r="AE36" s="73"/>
      <c r="AF36" s="78"/>
      <c r="AG36" s="74"/>
      <c r="AH36" s="78"/>
      <c r="AI36" s="79"/>
      <c r="AJ36" s="88"/>
      <c r="AK36" s="88"/>
      <c r="AL36" s="73"/>
      <c r="AM36" s="78"/>
      <c r="AN36" s="78"/>
      <c r="AO36" s="74"/>
      <c r="AP36" s="79"/>
      <c r="AQ36" s="88"/>
      <c r="AR36" s="88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</row>
    <row r="37" spans="1:160" s="45" customFormat="1" ht="15.75" thickBot="1">
      <c r="A37" s="554" t="s">
        <v>48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5"/>
      <c r="N37" s="555"/>
      <c r="O37" s="555"/>
      <c r="P37" s="555"/>
      <c r="Q37" s="555"/>
      <c r="R37" s="555"/>
      <c r="S37" s="555"/>
      <c r="T37" s="555"/>
      <c r="U37" s="555"/>
      <c r="V37" s="555"/>
      <c r="W37" s="555"/>
      <c r="X37" s="555"/>
      <c r="Y37" s="555"/>
      <c r="Z37" s="555"/>
      <c r="AA37" s="555"/>
      <c r="AB37" s="555"/>
      <c r="AC37" s="555"/>
      <c r="AD37" s="555"/>
      <c r="AE37" s="555"/>
      <c r="AF37" s="555"/>
      <c r="AG37" s="555"/>
      <c r="AH37" s="555"/>
      <c r="AI37" s="555"/>
      <c r="AJ37" s="555"/>
      <c r="AK37" s="555"/>
      <c r="AL37" s="555"/>
      <c r="AM37" s="555"/>
      <c r="AN37" s="555"/>
      <c r="AO37" s="555"/>
      <c r="AP37" s="555"/>
      <c r="AQ37" s="555"/>
      <c r="AR37" s="556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</row>
    <row r="38" spans="1:160" s="46" customFormat="1">
      <c r="A38" s="57" t="s">
        <v>51</v>
      </c>
      <c r="B38" s="102" t="s">
        <v>160</v>
      </c>
      <c r="C38" s="103"/>
      <c r="D38" s="178">
        <v>2</v>
      </c>
      <c r="E38" s="178">
        <v>30</v>
      </c>
      <c r="F38" s="104"/>
      <c r="G38" s="105"/>
      <c r="H38" s="82"/>
      <c r="I38" s="72"/>
      <c r="J38" s="178"/>
      <c r="K38" s="178"/>
      <c r="L38" s="104"/>
      <c r="M38" s="105"/>
      <c r="N38" s="82"/>
      <c r="O38" s="72"/>
      <c r="P38" s="179"/>
      <c r="Q38" s="72"/>
      <c r="R38" s="180">
        <v>30</v>
      </c>
      <c r="S38" s="108">
        <v>30</v>
      </c>
      <c r="T38" s="235"/>
      <c r="U38" s="182"/>
      <c r="V38" s="166">
        <v>2</v>
      </c>
      <c r="W38" s="181" t="s">
        <v>33</v>
      </c>
      <c r="X38" s="165"/>
      <c r="Y38" s="93"/>
      <c r="Z38" s="212"/>
      <c r="AA38" s="249"/>
      <c r="AB38" s="83"/>
      <c r="AC38" s="162"/>
      <c r="AD38" s="213"/>
      <c r="AE38" s="92"/>
      <c r="AF38" s="62"/>
      <c r="AG38" s="211"/>
      <c r="AH38" s="211"/>
      <c r="AI38" s="63"/>
      <c r="AJ38" s="110"/>
      <c r="AK38" s="110"/>
      <c r="AL38" s="61"/>
      <c r="AM38" s="62"/>
      <c r="AN38" s="211"/>
      <c r="AO38" s="211"/>
      <c r="AP38" s="63"/>
      <c r="AQ38" s="110"/>
      <c r="AR38" s="110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</row>
    <row r="39" spans="1:160" s="46" customFormat="1">
      <c r="A39" s="68" t="s">
        <v>52</v>
      </c>
      <c r="B39" s="102" t="s">
        <v>161</v>
      </c>
      <c r="C39" s="103"/>
      <c r="D39" s="178">
        <v>2</v>
      </c>
      <c r="E39" s="178">
        <v>30</v>
      </c>
      <c r="F39" s="107"/>
      <c r="G39" s="108"/>
      <c r="H39" s="108"/>
      <c r="I39" s="182"/>
      <c r="J39" s="181"/>
      <c r="K39" s="181"/>
      <c r="L39" s="180"/>
      <c r="M39" s="62"/>
      <c r="N39" s="105"/>
      <c r="O39" s="72"/>
      <c r="P39" s="179"/>
      <c r="Q39" s="182"/>
      <c r="R39" s="61"/>
      <c r="S39" s="62"/>
      <c r="T39" s="62"/>
      <c r="U39" s="63"/>
      <c r="V39" s="181"/>
      <c r="W39" s="110"/>
      <c r="X39" s="165">
        <v>30</v>
      </c>
      <c r="Y39" s="62">
        <v>30</v>
      </c>
      <c r="Z39" s="212"/>
      <c r="AA39" s="212"/>
      <c r="AB39" s="63"/>
      <c r="AC39" s="162">
        <v>2</v>
      </c>
      <c r="AD39" s="213" t="s">
        <v>33</v>
      </c>
      <c r="AE39" s="92"/>
      <c r="AF39" s="62"/>
      <c r="AG39" s="211"/>
      <c r="AH39" s="62"/>
      <c r="AI39" s="169"/>
      <c r="AJ39" s="110"/>
      <c r="AK39" s="110"/>
      <c r="AL39" s="61"/>
      <c r="AM39" s="62"/>
      <c r="AN39" s="211"/>
      <c r="AO39" s="211"/>
      <c r="AP39" s="63"/>
      <c r="AQ39" s="110"/>
      <c r="AR39" s="110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</row>
    <row r="40" spans="1:160" s="46" customFormat="1">
      <c r="A40" s="64" t="s">
        <v>112</v>
      </c>
      <c r="B40" s="90" t="s">
        <v>149</v>
      </c>
      <c r="C40" s="111"/>
      <c r="D40" s="171">
        <v>2</v>
      </c>
      <c r="E40" s="185">
        <v>30</v>
      </c>
      <c r="F40" s="112"/>
      <c r="G40" s="113"/>
      <c r="H40" s="126"/>
      <c r="I40" s="188"/>
      <c r="J40" s="183"/>
      <c r="K40" s="171"/>
      <c r="L40" s="125">
        <v>30</v>
      </c>
      <c r="M40" s="132"/>
      <c r="N40" s="128">
        <v>30</v>
      </c>
      <c r="O40" s="309"/>
      <c r="P40" s="184">
        <v>2</v>
      </c>
      <c r="Q40" s="185" t="s">
        <v>20</v>
      </c>
      <c r="R40" s="112"/>
      <c r="S40" s="62"/>
      <c r="T40" s="62"/>
      <c r="U40" s="169"/>
      <c r="V40" s="110"/>
      <c r="W40" s="110"/>
      <c r="X40" s="165"/>
      <c r="Y40" s="143"/>
      <c r="Z40" s="211"/>
      <c r="AA40" s="211"/>
      <c r="AB40" s="63"/>
      <c r="AC40" s="110"/>
      <c r="AD40" s="169"/>
      <c r="AE40" s="61"/>
      <c r="AF40" s="62"/>
      <c r="AG40" s="62"/>
      <c r="AH40" s="93"/>
      <c r="AI40" s="213"/>
      <c r="AJ40" s="162"/>
      <c r="AK40" s="110"/>
      <c r="AL40" s="61"/>
      <c r="AM40" s="62"/>
      <c r="AN40" s="211"/>
      <c r="AO40" s="211"/>
      <c r="AP40" s="63"/>
      <c r="AQ40" s="110"/>
      <c r="AR40" s="110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</row>
    <row r="41" spans="1:160" s="46" customFormat="1" ht="14.25">
      <c r="A41" s="64" t="s">
        <v>113</v>
      </c>
      <c r="B41" s="90" t="s">
        <v>152</v>
      </c>
      <c r="C41" s="114"/>
      <c r="D41" s="400">
        <v>2</v>
      </c>
      <c r="E41" s="400">
        <v>30</v>
      </c>
      <c r="F41" s="401"/>
      <c r="G41" s="402"/>
      <c r="H41" s="403"/>
      <c r="I41" s="404"/>
      <c r="J41" s="405"/>
      <c r="K41" s="400"/>
      <c r="L41" s="443"/>
      <c r="M41" s="434"/>
      <c r="N41" s="434"/>
      <c r="O41" s="444"/>
      <c r="P41" s="445"/>
      <c r="Q41" s="400"/>
      <c r="R41" s="443"/>
      <c r="S41" s="446"/>
      <c r="T41" s="412"/>
      <c r="U41" s="447"/>
      <c r="V41" s="410"/>
      <c r="W41" s="410"/>
      <c r="X41" s="406">
        <v>30</v>
      </c>
      <c r="Y41" s="407"/>
      <c r="Z41" s="407">
        <v>30</v>
      </c>
      <c r="AA41" s="408"/>
      <c r="AB41" s="409"/>
      <c r="AC41" s="410">
        <v>2</v>
      </c>
      <c r="AD41" s="410" t="s">
        <v>20</v>
      </c>
      <c r="AE41" s="411"/>
      <c r="AF41" s="407"/>
      <c r="AG41" s="407"/>
      <c r="AH41" s="407"/>
      <c r="AI41" s="413"/>
      <c r="AJ41" s="414"/>
      <c r="AK41" s="410"/>
      <c r="AL41" s="411"/>
      <c r="AM41" s="407"/>
      <c r="AN41" s="407"/>
      <c r="AO41" s="408"/>
      <c r="AP41" s="409"/>
      <c r="AQ41" s="410"/>
      <c r="AR41" s="410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49"/>
      <c r="FC41" s="49"/>
      <c r="FD41" s="49"/>
    </row>
    <row r="42" spans="1:160" s="46" customFormat="1">
      <c r="A42" s="110" t="s">
        <v>53</v>
      </c>
      <c r="B42" s="102" t="s">
        <v>153</v>
      </c>
      <c r="C42" s="66"/>
      <c r="D42" s="110">
        <v>2</v>
      </c>
      <c r="E42" s="169">
        <v>30</v>
      </c>
      <c r="F42" s="92"/>
      <c r="G42" s="93"/>
      <c r="H42" s="62"/>
      <c r="I42" s="213"/>
      <c r="J42" s="162"/>
      <c r="K42" s="72"/>
      <c r="L42" s="61"/>
      <c r="M42" s="93"/>
      <c r="N42" s="105"/>
      <c r="O42" s="72"/>
      <c r="P42" s="110"/>
      <c r="Q42" s="169"/>
      <c r="R42" s="92"/>
      <c r="S42" s="93"/>
      <c r="T42" s="93"/>
      <c r="U42" s="63"/>
      <c r="V42" s="178"/>
      <c r="W42" s="72"/>
      <c r="X42" s="415"/>
      <c r="Y42" s="416"/>
      <c r="Z42" s="416"/>
      <c r="AA42" s="417"/>
      <c r="AB42" s="418"/>
      <c r="AC42" s="419"/>
      <c r="AD42" s="419"/>
      <c r="AE42" s="170">
        <v>30</v>
      </c>
      <c r="AF42" s="62"/>
      <c r="AG42" s="62">
        <v>30</v>
      </c>
      <c r="AH42" s="212"/>
      <c r="AI42" s="67"/>
      <c r="AJ42" s="250">
        <v>2</v>
      </c>
      <c r="AK42" s="169" t="s">
        <v>20</v>
      </c>
      <c r="AL42" s="61"/>
      <c r="AM42" s="62"/>
      <c r="AN42" s="211"/>
      <c r="AO42" s="212"/>
      <c r="AP42" s="67"/>
      <c r="AQ42" s="169"/>
      <c r="AR42" s="16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</row>
    <row r="43" spans="1:160" s="46" customFormat="1">
      <c r="A43" s="115"/>
      <c r="B43" s="102"/>
      <c r="C43" s="66"/>
      <c r="D43" s="420"/>
      <c r="E43" s="169"/>
      <c r="F43" s="116"/>
      <c r="G43" s="117"/>
      <c r="H43" s="251"/>
      <c r="I43" s="227"/>
      <c r="J43" s="186"/>
      <c r="K43" s="72"/>
      <c r="L43" s="187"/>
      <c r="M43" s="117"/>
      <c r="N43" s="251"/>
      <c r="O43" s="72"/>
      <c r="P43" s="110"/>
      <c r="Q43" s="169"/>
      <c r="R43" s="116"/>
      <c r="S43" s="117"/>
      <c r="T43" s="117"/>
      <c r="U43" s="182"/>
      <c r="V43" s="178"/>
      <c r="W43" s="72"/>
      <c r="X43" s="421"/>
      <c r="Y43" s="422"/>
      <c r="Z43" s="422"/>
      <c r="AA43" s="423"/>
      <c r="AB43" s="424"/>
      <c r="AC43" s="425"/>
      <c r="AD43" s="425"/>
      <c r="AE43" s="170"/>
      <c r="AF43" s="62"/>
      <c r="AG43" s="251"/>
      <c r="AH43" s="117"/>
      <c r="AI43" s="227"/>
      <c r="AJ43" s="252"/>
      <c r="AK43" s="169"/>
      <c r="AL43" s="61"/>
      <c r="AM43" s="62"/>
      <c r="AN43" s="211"/>
      <c r="AO43" s="212"/>
      <c r="AP43" s="67"/>
      <c r="AQ43" s="169"/>
      <c r="AR43" s="16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</row>
    <row r="44" spans="1:160" s="46" customFormat="1" ht="15.75" thickBot="1">
      <c r="A44" s="560" t="s">
        <v>26</v>
      </c>
      <c r="B44" s="561"/>
      <c r="C44" s="562"/>
      <c r="D44" s="120">
        <f>SUM(D38:D43)</f>
        <v>10</v>
      </c>
      <c r="E44" s="121">
        <f>SUM(E38:E43)</f>
        <v>150</v>
      </c>
      <c r="F44" s="118"/>
      <c r="G44" s="122"/>
      <c r="H44" s="123"/>
      <c r="I44" s="123"/>
      <c r="J44" s="121"/>
      <c r="K44" s="121"/>
      <c r="L44" s="118">
        <f>SUM(L38:L43)</f>
        <v>30</v>
      </c>
      <c r="M44" s="122"/>
      <c r="N44" s="123">
        <f>SUM(N38:N43)</f>
        <v>30</v>
      </c>
      <c r="O44" s="123"/>
      <c r="P44" s="121">
        <f>SUM(P38:P43)</f>
        <v>2</v>
      </c>
      <c r="Q44" s="121"/>
      <c r="R44" s="118">
        <f>SUM(R38:R43)</f>
        <v>30</v>
      </c>
      <c r="S44" s="122">
        <f>SUM(S38:S43)</f>
        <v>30</v>
      </c>
      <c r="T44" s="123"/>
      <c r="U44" s="123"/>
      <c r="V44" s="121">
        <f>SUM(V38:V43)</f>
        <v>2</v>
      </c>
      <c r="W44" s="121"/>
      <c r="X44" s="118">
        <f>SUM(X38:X43)</f>
        <v>60</v>
      </c>
      <c r="Y44" s="122">
        <f>SUM(Y38:Y43)</f>
        <v>30</v>
      </c>
      <c r="Z44" s="122">
        <f>SUM(Z38:Z43)</f>
        <v>30</v>
      </c>
      <c r="AA44" s="119"/>
      <c r="AB44" s="228"/>
      <c r="AC44" s="121">
        <f>SUM(AC38:AC43)</f>
        <v>4</v>
      </c>
      <c r="AD44" s="121"/>
      <c r="AE44" s="118">
        <f>SUM(AE38:AE43)</f>
        <v>30</v>
      </c>
      <c r="AF44" s="122"/>
      <c r="AG44" s="119">
        <f>SUM(AG38:AG43)</f>
        <v>30</v>
      </c>
      <c r="AH44" s="122"/>
      <c r="AI44" s="228"/>
      <c r="AJ44" s="120">
        <f>SUM(AJ38:AJ43)</f>
        <v>2</v>
      </c>
      <c r="AK44" s="120"/>
      <c r="AL44" s="118"/>
      <c r="AM44" s="122"/>
      <c r="AN44" s="119"/>
      <c r="AO44" s="122"/>
      <c r="AP44" s="228"/>
      <c r="AQ44" s="120"/>
      <c r="AR44" s="120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</row>
    <row r="45" spans="1:160" s="48" customFormat="1" ht="15.75" thickBot="1">
      <c r="A45" s="554" t="s">
        <v>111</v>
      </c>
      <c r="B45" s="555"/>
      <c r="C45" s="555"/>
      <c r="D45" s="555"/>
      <c r="E45" s="555"/>
      <c r="F45" s="555"/>
      <c r="G45" s="555"/>
      <c r="H45" s="555"/>
      <c r="I45" s="555"/>
      <c r="J45" s="555"/>
      <c r="K45" s="555"/>
      <c r="L45" s="555"/>
      <c r="M45" s="555"/>
      <c r="N45" s="555"/>
      <c r="O45" s="555"/>
      <c r="P45" s="555"/>
      <c r="Q45" s="555"/>
      <c r="R45" s="555"/>
      <c r="S45" s="555"/>
      <c r="T45" s="555"/>
      <c r="U45" s="555"/>
      <c r="V45" s="555"/>
      <c r="W45" s="555"/>
      <c r="X45" s="555"/>
      <c r="Y45" s="555"/>
      <c r="Z45" s="555"/>
      <c r="AA45" s="555"/>
      <c r="AB45" s="555"/>
      <c r="AC45" s="555"/>
      <c r="AD45" s="555"/>
      <c r="AE45" s="555"/>
      <c r="AF45" s="555"/>
      <c r="AG45" s="555"/>
      <c r="AH45" s="555"/>
      <c r="AI45" s="555"/>
      <c r="AJ45" s="555"/>
      <c r="AK45" s="555"/>
      <c r="AL45" s="555"/>
      <c r="AM45" s="555"/>
      <c r="AN45" s="555"/>
      <c r="AO45" s="555"/>
      <c r="AP45" s="555"/>
      <c r="AQ45" s="555"/>
      <c r="AR45" s="556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</row>
    <row r="46" spans="1:160" s="49" customFormat="1">
      <c r="A46" s="60" t="s">
        <v>54</v>
      </c>
      <c r="B46" s="283" t="s">
        <v>157</v>
      </c>
      <c r="C46" s="124"/>
      <c r="D46" s="184">
        <v>2</v>
      </c>
      <c r="E46" s="309">
        <v>30</v>
      </c>
      <c r="F46" s="448"/>
      <c r="G46" s="449"/>
      <c r="H46" s="449"/>
      <c r="I46" s="450"/>
      <c r="J46" s="451"/>
      <c r="K46" s="266"/>
      <c r="L46" s="304">
        <v>30</v>
      </c>
      <c r="M46" s="131">
        <v>30</v>
      </c>
      <c r="N46" s="131"/>
      <c r="O46" s="132"/>
      <c r="P46" s="193">
        <v>2</v>
      </c>
      <c r="Q46" s="343" t="s">
        <v>33</v>
      </c>
      <c r="R46" s="254"/>
      <c r="S46" s="306"/>
      <c r="T46" s="231"/>
      <c r="U46" s="309"/>
      <c r="V46" s="309"/>
      <c r="W46" s="309"/>
      <c r="X46" s="304"/>
      <c r="Y46" s="231"/>
      <c r="Z46" s="231"/>
      <c r="AA46" s="306"/>
      <c r="AB46" s="305"/>
      <c r="AC46" s="184"/>
      <c r="AD46" s="309"/>
      <c r="AE46" s="304"/>
      <c r="AF46" s="231"/>
      <c r="AG46" s="306"/>
      <c r="AH46" s="231"/>
      <c r="AI46" s="309"/>
      <c r="AJ46" s="184"/>
      <c r="AK46" s="184"/>
      <c r="AL46" s="304"/>
      <c r="AM46" s="231"/>
      <c r="AN46" s="306"/>
      <c r="AO46" s="306"/>
      <c r="AP46" s="106"/>
      <c r="AQ46" s="178"/>
      <c r="AR46" s="178"/>
    </row>
    <row r="47" spans="1:160" s="49" customFormat="1">
      <c r="A47" s="64" t="s">
        <v>55</v>
      </c>
      <c r="B47" s="333" t="s">
        <v>158</v>
      </c>
      <c r="C47" s="95"/>
      <c r="D47" s="184">
        <v>2</v>
      </c>
      <c r="E47" s="171">
        <v>30</v>
      </c>
      <c r="F47" s="127"/>
      <c r="G47" s="128"/>
      <c r="H47" s="128"/>
      <c r="I47" s="185"/>
      <c r="J47" s="171"/>
      <c r="K47" s="171"/>
      <c r="L47" s="401"/>
      <c r="M47" s="434"/>
      <c r="N47" s="434"/>
      <c r="O47" s="435"/>
      <c r="P47" s="400"/>
      <c r="Q47" s="400"/>
      <c r="R47" s="452"/>
      <c r="S47" s="266"/>
      <c r="T47" s="453"/>
      <c r="U47" s="268"/>
      <c r="V47" s="454"/>
      <c r="W47" s="454"/>
      <c r="X47" s="134"/>
      <c r="Y47" s="128"/>
      <c r="Z47" s="128"/>
      <c r="AA47" s="126"/>
      <c r="AB47" s="268"/>
      <c r="AC47" s="253"/>
      <c r="AD47" s="171"/>
      <c r="AE47" s="127">
        <v>30</v>
      </c>
      <c r="AF47" s="128">
        <v>30</v>
      </c>
      <c r="AG47" s="128"/>
      <c r="AH47" s="128"/>
      <c r="AI47" s="185"/>
      <c r="AJ47" s="171">
        <v>2</v>
      </c>
      <c r="AK47" s="171" t="s">
        <v>20</v>
      </c>
      <c r="AL47" s="266"/>
      <c r="AM47" s="455"/>
      <c r="AN47" s="455"/>
      <c r="AO47" s="455"/>
      <c r="AP47" s="455"/>
      <c r="AQ47" s="454"/>
      <c r="AR47" s="110"/>
    </row>
    <row r="48" spans="1:160" s="49" customFormat="1">
      <c r="A48" s="64" t="s">
        <v>56</v>
      </c>
      <c r="B48" s="90" t="s">
        <v>159</v>
      </c>
      <c r="C48" s="133"/>
      <c r="D48" s="171">
        <v>2</v>
      </c>
      <c r="E48" s="171">
        <v>30</v>
      </c>
      <c r="F48" s="134"/>
      <c r="G48" s="128"/>
      <c r="H48" s="128"/>
      <c r="I48" s="185"/>
      <c r="J48" s="171"/>
      <c r="K48" s="191"/>
      <c r="L48" s="452"/>
      <c r="M48" s="456"/>
      <c r="N48" s="456"/>
      <c r="O48" s="457"/>
      <c r="P48" s="454"/>
      <c r="Q48" s="266"/>
      <c r="R48" s="112">
        <v>30</v>
      </c>
      <c r="S48" s="194">
        <v>30</v>
      </c>
      <c r="T48" s="128"/>
      <c r="U48" s="194"/>
      <c r="V48" s="171">
        <v>2</v>
      </c>
      <c r="W48" s="171" t="s">
        <v>20</v>
      </c>
      <c r="X48" s="127"/>
      <c r="Y48" s="128"/>
      <c r="Z48" s="230"/>
      <c r="AA48" s="128"/>
      <c r="AB48" s="185"/>
      <c r="AC48" s="171"/>
      <c r="AD48" s="185"/>
      <c r="AE48" s="134"/>
      <c r="AF48" s="128"/>
      <c r="AG48" s="128"/>
      <c r="AH48" s="128"/>
      <c r="AI48" s="185"/>
      <c r="AJ48" s="171"/>
      <c r="AK48" s="171"/>
      <c r="AL48" s="134"/>
      <c r="AM48" s="128"/>
      <c r="AN48" s="230"/>
      <c r="AO48" s="230"/>
      <c r="AP48" s="63"/>
      <c r="AQ48" s="110"/>
      <c r="AR48" s="110"/>
    </row>
    <row r="49" spans="1:160" s="48" customFormat="1">
      <c r="A49" s="64" t="s">
        <v>57</v>
      </c>
      <c r="B49" s="135" t="s">
        <v>99</v>
      </c>
      <c r="C49" s="133"/>
      <c r="D49" s="183">
        <v>2</v>
      </c>
      <c r="E49" s="171">
        <v>30</v>
      </c>
      <c r="F49" s="132"/>
      <c r="G49" s="128"/>
      <c r="H49" s="131"/>
      <c r="I49" s="132"/>
      <c r="J49" s="193"/>
      <c r="K49" s="183"/>
      <c r="L49" s="192">
        <v>30</v>
      </c>
      <c r="M49" s="268"/>
      <c r="N49" s="231">
        <v>30</v>
      </c>
      <c r="O49" s="308"/>
      <c r="P49" s="171">
        <v>2</v>
      </c>
      <c r="Q49" s="171" t="s">
        <v>20</v>
      </c>
      <c r="R49" s="452"/>
      <c r="S49" s="266"/>
      <c r="T49" s="449"/>
      <c r="U49" s="395"/>
      <c r="V49" s="454"/>
      <c r="W49" s="454"/>
      <c r="X49" s="132"/>
      <c r="Y49" s="131"/>
      <c r="Z49" s="126"/>
      <c r="AA49" s="231"/>
      <c r="AB49" s="185"/>
      <c r="AC49" s="171"/>
      <c r="AD49" s="132"/>
      <c r="AE49" s="130"/>
      <c r="AF49" s="131"/>
      <c r="AG49" s="131"/>
      <c r="AH49" s="131"/>
      <c r="AI49" s="343"/>
      <c r="AJ49" s="193"/>
      <c r="AK49" s="171"/>
      <c r="AL49" s="130"/>
      <c r="AM49" s="131"/>
      <c r="AN49" s="128"/>
      <c r="AO49" s="230"/>
      <c r="AP49" s="63"/>
      <c r="AQ49" s="181"/>
      <c r="AR49" s="181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</row>
    <row r="50" spans="1:160" s="49" customFormat="1">
      <c r="A50" s="64" t="s">
        <v>61</v>
      </c>
      <c r="B50" s="135" t="s">
        <v>100</v>
      </c>
      <c r="C50" s="133"/>
      <c r="D50" s="183">
        <v>2</v>
      </c>
      <c r="E50" s="193">
        <v>30</v>
      </c>
      <c r="F50" s="134"/>
      <c r="G50" s="128"/>
      <c r="H50" s="126"/>
      <c r="I50" s="188"/>
      <c r="J50" s="183"/>
      <c r="K50" s="183"/>
      <c r="L50" s="134"/>
      <c r="M50" s="128"/>
      <c r="N50" s="128"/>
      <c r="O50" s="194"/>
      <c r="P50" s="171"/>
      <c r="Q50" s="171"/>
      <c r="R50" s="134">
        <v>30</v>
      </c>
      <c r="S50" s="128"/>
      <c r="T50" s="128">
        <v>30</v>
      </c>
      <c r="U50" s="188"/>
      <c r="V50" s="183">
        <v>2</v>
      </c>
      <c r="W50" s="171" t="s">
        <v>20</v>
      </c>
      <c r="X50" s="134"/>
      <c r="Y50" s="128"/>
      <c r="Z50" s="128"/>
      <c r="AA50" s="194"/>
      <c r="AB50" s="458"/>
      <c r="AC50" s="171"/>
      <c r="AD50" s="171"/>
      <c r="AE50" s="134"/>
      <c r="AF50" s="128"/>
      <c r="AG50" s="128"/>
      <c r="AH50" s="128"/>
      <c r="AI50" s="185"/>
      <c r="AJ50" s="171"/>
      <c r="AK50" s="171"/>
      <c r="AL50" s="134"/>
      <c r="AM50" s="128"/>
      <c r="AN50" s="128"/>
      <c r="AO50" s="230"/>
      <c r="AP50" s="63"/>
      <c r="AQ50" s="110"/>
      <c r="AR50" s="110"/>
    </row>
    <row r="51" spans="1:160" s="50" customFormat="1" ht="15.75" thickBot="1">
      <c r="A51" s="560" t="s">
        <v>58</v>
      </c>
      <c r="B51" s="561"/>
      <c r="C51" s="562"/>
      <c r="D51" s="120">
        <f>SUM(D46:D50)</f>
        <v>10</v>
      </c>
      <c r="E51" s="121">
        <f>SUM(E46:E50)</f>
        <v>150</v>
      </c>
      <c r="F51" s="118"/>
      <c r="G51" s="122"/>
      <c r="H51" s="123"/>
      <c r="I51" s="123"/>
      <c r="J51" s="121"/>
      <c r="K51" s="121"/>
      <c r="L51" s="118">
        <f>SUM(L46:L50)</f>
        <v>60</v>
      </c>
      <c r="M51" s="122">
        <f>SUM(M46:M50)</f>
        <v>30</v>
      </c>
      <c r="N51" s="123">
        <v>30</v>
      </c>
      <c r="O51" s="123"/>
      <c r="P51" s="121">
        <f>SUM(P46:P50)</f>
        <v>4</v>
      </c>
      <c r="Q51" s="121"/>
      <c r="R51" s="118">
        <f>SUM(R46:R50)</f>
        <v>60</v>
      </c>
      <c r="S51" s="122">
        <v>30</v>
      </c>
      <c r="T51" s="122">
        <v>30</v>
      </c>
      <c r="U51" s="123"/>
      <c r="V51" s="121">
        <f>SUM(V47:V50)</f>
        <v>4</v>
      </c>
      <c r="W51" s="121"/>
      <c r="X51" s="118"/>
      <c r="Y51" s="122"/>
      <c r="Z51" s="122"/>
      <c r="AA51" s="119"/>
      <c r="AB51" s="228"/>
      <c r="AC51" s="121"/>
      <c r="AD51" s="121"/>
      <c r="AE51" s="121">
        <v>30</v>
      </c>
      <c r="AF51" s="122">
        <v>30</v>
      </c>
      <c r="AG51" s="122"/>
      <c r="AH51" s="353"/>
      <c r="AI51" s="228"/>
      <c r="AJ51" s="120">
        <f>SUM(AJ46:AJ50)</f>
        <v>2</v>
      </c>
      <c r="AK51" s="120"/>
      <c r="AL51" s="118"/>
      <c r="AM51" s="122"/>
      <c r="AN51" s="119"/>
      <c r="AO51" s="122"/>
      <c r="AP51" s="228"/>
      <c r="AQ51" s="120"/>
      <c r="AR51" s="120"/>
      <c r="AS51" s="49"/>
      <c r="AT51" s="49"/>
      <c r="AU51" s="49"/>
      <c r="AV51" s="229"/>
      <c r="AW51" s="22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</row>
    <row r="52" spans="1:160" s="49" customFormat="1" ht="15.75" thickBot="1">
      <c r="A52" s="518" t="s">
        <v>114</v>
      </c>
      <c r="B52" s="42" t="s">
        <v>150</v>
      </c>
      <c r="C52" s="519"/>
      <c r="D52" s="520">
        <v>10</v>
      </c>
      <c r="E52" s="239">
        <v>240</v>
      </c>
      <c r="F52" s="197"/>
      <c r="G52" s="237"/>
      <c r="H52" s="238"/>
      <c r="I52" s="238"/>
      <c r="J52" s="239"/>
      <c r="K52" s="239"/>
      <c r="L52" s="197"/>
      <c r="M52" s="237"/>
      <c r="N52" s="238"/>
      <c r="O52" s="238"/>
      <c r="P52" s="239"/>
      <c r="Q52" s="239"/>
      <c r="R52" s="197">
        <v>60</v>
      </c>
      <c r="S52" s="237"/>
      <c r="T52" s="238">
        <v>60</v>
      </c>
      <c r="U52" s="238"/>
      <c r="V52" s="239">
        <v>2</v>
      </c>
      <c r="W52" s="239" t="s">
        <v>20</v>
      </c>
      <c r="X52" s="521">
        <v>60</v>
      </c>
      <c r="Y52" s="522"/>
      <c r="Z52" s="523">
        <v>60</v>
      </c>
      <c r="AA52" s="313"/>
      <c r="AB52" s="519"/>
      <c r="AC52" s="238">
        <v>2</v>
      </c>
      <c r="AD52" s="239" t="s">
        <v>20</v>
      </c>
      <c r="AE52" s="524">
        <v>60</v>
      </c>
      <c r="AF52" s="522"/>
      <c r="AG52" s="523">
        <v>60</v>
      </c>
      <c r="AH52" s="313"/>
      <c r="AI52" s="519"/>
      <c r="AJ52" s="525">
        <v>3</v>
      </c>
      <c r="AK52" s="520" t="s">
        <v>20</v>
      </c>
      <c r="AL52" s="521">
        <v>60</v>
      </c>
      <c r="AM52" s="354"/>
      <c r="AN52" s="313">
        <v>60</v>
      </c>
      <c r="AO52" s="313"/>
      <c r="AP52" s="522"/>
      <c r="AQ52" s="520">
        <v>3</v>
      </c>
      <c r="AR52" s="520" t="s">
        <v>33</v>
      </c>
      <c r="AV52" s="229"/>
      <c r="AW52" s="229"/>
    </row>
    <row r="53" spans="1:160" s="50" customFormat="1" ht="15.75" thickBot="1">
      <c r="A53" s="576" t="s">
        <v>59</v>
      </c>
      <c r="B53" s="577"/>
      <c r="C53" s="578"/>
      <c r="D53" s="526">
        <v>28</v>
      </c>
      <c r="E53" s="136">
        <v>315</v>
      </c>
      <c r="F53" s="137"/>
      <c r="G53" s="138"/>
      <c r="H53" s="139"/>
      <c r="I53" s="139"/>
      <c r="J53" s="136"/>
      <c r="K53" s="136"/>
      <c r="L53" s="137"/>
      <c r="M53" s="138"/>
      <c r="N53" s="139"/>
      <c r="O53" s="139"/>
      <c r="P53" s="136"/>
      <c r="Q53" s="136"/>
      <c r="R53" s="137">
        <v>60</v>
      </c>
      <c r="S53" s="138"/>
      <c r="T53" s="139">
        <v>60</v>
      </c>
      <c r="U53" s="139"/>
      <c r="V53" s="136">
        <v>4</v>
      </c>
      <c r="W53" s="136"/>
      <c r="X53" s="195">
        <v>105</v>
      </c>
      <c r="Y53" s="527"/>
      <c r="Z53" s="141">
        <v>90</v>
      </c>
      <c r="AA53" s="141">
        <v>15</v>
      </c>
      <c r="AB53" s="232"/>
      <c r="AC53" s="139">
        <v>10</v>
      </c>
      <c r="AD53" s="136"/>
      <c r="AE53" s="195">
        <v>60</v>
      </c>
      <c r="AF53" s="527"/>
      <c r="AG53" s="141">
        <v>60</v>
      </c>
      <c r="AH53" s="528"/>
      <c r="AI53" s="234"/>
      <c r="AJ53" s="529">
        <v>5</v>
      </c>
      <c r="AK53" s="526"/>
      <c r="AL53" s="195">
        <v>90</v>
      </c>
      <c r="AM53" s="527"/>
      <c r="AN53" s="141">
        <v>90</v>
      </c>
      <c r="AO53" s="530"/>
      <c r="AP53" s="139"/>
      <c r="AQ53" s="526">
        <v>9</v>
      </c>
      <c r="AR53" s="526"/>
      <c r="AS53" s="49"/>
      <c r="AT53" s="49"/>
      <c r="AU53" s="49"/>
      <c r="AV53" s="229"/>
      <c r="AW53" s="22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</row>
    <row r="54" spans="1:160" s="50" customFormat="1" ht="15.75" thickBot="1">
      <c r="A54" s="576" t="s">
        <v>60</v>
      </c>
      <c r="B54" s="577"/>
      <c r="C54" s="578"/>
      <c r="D54" s="459"/>
      <c r="E54" s="195"/>
      <c r="F54" s="140"/>
      <c r="G54" s="141"/>
      <c r="H54" s="142"/>
      <c r="I54" s="142"/>
      <c r="J54" s="195"/>
      <c r="K54" s="195"/>
      <c r="L54" s="140"/>
      <c r="M54" s="141"/>
      <c r="N54" s="142"/>
      <c r="O54" s="142"/>
      <c r="P54" s="195"/>
      <c r="Q54" s="195"/>
      <c r="R54" s="140"/>
      <c r="S54" s="141"/>
      <c r="T54" s="142"/>
      <c r="U54" s="142"/>
      <c r="V54" s="195"/>
      <c r="W54" s="233"/>
      <c r="X54" s="195"/>
      <c r="Y54" s="141"/>
      <c r="Z54" s="141"/>
      <c r="AA54" s="141"/>
      <c r="AB54" s="232"/>
      <c r="AC54" s="233"/>
      <c r="AD54" s="232"/>
      <c r="AE54" s="195"/>
      <c r="AF54" s="141"/>
      <c r="AG54" s="141"/>
      <c r="AH54" s="351"/>
      <c r="AI54" s="234"/>
      <c r="AJ54" s="232"/>
      <c r="AK54" s="232"/>
      <c r="AL54" s="195"/>
      <c r="AM54" s="141"/>
      <c r="AN54" s="141"/>
      <c r="AO54" s="351"/>
      <c r="AP54" s="234"/>
      <c r="AQ54" s="233"/>
      <c r="AR54" s="232"/>
      <c r="AS54" s="49"/>
      <c r="AT54" s="49"/>
      <c r="AU54" s="49"/>
      <c r="AV54" s="229"/>
      <c r="AW54" s="22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</row>
    <row r="55" spans="1:160" s="50" customFormat="1" thickBot="1">
      <c r="A55" s="310" t="s">
        <v>136</v>
      </c>
      <c r="B55" s="579" t="s">
        <v>62</v>
      </c>
      <c r="C55" s="580"/>
      <c r="D55" s="320">
        <v>12</v>
      </c>
      <c r="E55" s="321">
        <v>60</v>
      </c>
      <c r="F55" s="143"/>
      <c r="G55" s="108"/>
      <c r="H55" s="107"/>
      <c r="I55" s="107"/>
      <c r="J55" s="180"/>
      <c r="K55" s="180"/>
      <c r="L55" s="196"/>
      <c r="M55" s="108"/>
      <c r="N55" s="107"/>
      <c r="O55" s="107"/>
      <c r="P55" s="180"/>
      <c r="Q55" s="180"/>
      <c r="R55" s="196"/>
      <c r="S55" s="108"/>
      <c r="T55" s="107"/>
      <c r="U55" s="107"/>
      <c r="V55" s="180"/>
      <c r="W55" s="180"/>
      <c r="X55" s="180">
        <f>Y55+Z55+AB55</f>
        <v>15</v>
      </c>
      <c r="Y55" s="143"/>
      <c r="Z55" s="235"/>
      <c r="AA55" s="107"/>
      <c r="AB55" s="107">
        <v>15</v>
      </c>
      <c r="AC55" s="254">
        <v>2</v>
      </c>
      <c r="AD55" s="254" t="s">
        <v>22</v>
      </c>
      <c r="AE55" s="254">
        <f>AF55+AG55+AI55</f>
        <v>15</v>
      </c>
      <c r="AF55" s="132"/>
      <c r="AG55" s="131"/>
      <c r="AH55" s="262"/>
      <c r="AI55" s="262">
        <v>15</v>
      </c>
      <c r="AJ55" s="193">
        <v>2</v>
      </c>
      <c r="AK55" s="193" t="s">
        <v>22</v>
      </c>
      <c r="AL55" s="254">
        <f>AM55+AN55+AP55</f>
        <v>30</v>
      </c>
      <c r="AM55" s="132"/>
      <c r="AN55" s="131"/>
      <c r="AO55" s="262"/>
      <c r="AP55" s="262">
        <v>30</v>
      </c>
      <c r="AQ55" s="193">
        <v>8</v>
      </c>
      <c r="AR55" s="181" t="s">
        <v>20</v>
      </c>
      <c r="AS55" s="49"/>
      <c r="AT55" s="49"/>
      <c r="AU55" s="49"/>
      <c r="AV55" s="229"/>
      <c r="AW55" s="22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</row>
    <row r="56" spans="1:160" s="51" customFormat="1" ht="15.75" thickBot="1">
      <c r="A56" s="576" t="s">
        <v>63</v>
      </c>
      <c r="B56" s="577"/>
      <c r="C56" s="578"/>
      <c r="D56" s="144">
        <v>4</v>
      </c>
      <c r="E56" s="145">
        <v>60</v>
      </c>
      <c r="F56" s="146"/>
      <c r="G56" s="147"/>
      <c r="H56" s="148"/>
      <c r="I56" s="148"/>
      <c r="J56" s="145"/>
      <c r="K56" s="145"/>
      <c r="L56" s="146"/>
      <c r="M56" s="147"/>
      <c r="N56" s="148"/>
      <c r="O56" s="148"/>
      <c r="P56" s="145"/>
      <c r="Q56" s="145"/>
      <c r="R56" s="146"/>
      <c r="S56" s="147"/>
      <c r="T56" s="148"/>
      <c r="U56" s="148"/>
      <c r="V56" s="145"/>
      <c r="W56" s="145"/>
      <c r="X56" s="145"/>
      <c r="Y56" s="236"/>
      <c r="Z56" s="147"/>
      <c r="AA56" s="148"/>
      <c r="AB56" s="148"/>
      <c r="AC56" s="145"/>
      <c r="AD56" s="145"/>
      <c r="AE56" s="145">
        <v>30</v>
      </c>
      <c r="AF56" s="236"/>
      <c r="AG56" s="147">
        <v>30</v>
      </c>
      <c r="AH56" s="148"/>
      <c r="AI56" s="148"/>
      <c r="AJ56" s="144">
        <v>2</v>
      </c>
      <c r="AK56" s="144" t="s">
        <v>20</v>
      </c>
      <c r="AL56" s="145">
        <v>30</v>
      </c>
      <c r="AM56" s="236"/>
      <c r="AN56" s="147">
        <v>30</v>
      </c>
      <c r="AO56" s="148"/>
      <c r="AP56" s="148"/>
      <c r="AQ56" s="144">
        <v>2</v>
      </c>
      <c r="AR56" s="144" t="s">
        <v>20</v>
      </c>
      <c r="AS56" s="266"/>
      <c r="AT56" s="266"/>
      <c r="AU56" s="266"/>
      <c r="AV56" s="268"/>
      <c r="AW56" s="268"/>
      <c r="AX56" s="266"/>
      <c r="AY56" s="266"/>
      <c r="AZ56" s="266"/>
      <c r="BA56" s="266"/>
      <c r="BB56" s="266"/>
      <c r="BC56" s="266"/>
      <c r="BD56" s="266"/>
      <c r="BE56" s="266"/>
      <c r="BF56" s="266"/>
      <c r="BG56" s="266"/>
      <c r="BH56" s="266"/>
      <c r="BI56" s="266"/>
      <c r="BJ56" s="266"/>
      <c r="BK56" s="266"/>
      <c r="BL56" s="266"/>
      <c r="BM56" s="266"/>
      <c r="BN56" s="266"/>
      <c r="BO56" s="266"/>
      <c r="BP56" s="266"/>
      <c r="BQ56" s="266"/>
      <c r="BR56" s="266"/>
      <c r="BS56" s="266"/>
      <c r="BT56" s="266"/>
      <c r="BU56" s="266"/>
      <c r="BV56" s="266"/>
      <c r="BW56" s="266"/>
      <c r="BX56" s="266"/>
      <c r="BY56" s="266"/>
      <c r="BZ56" s="266"/>
      <c r="CA56" s="266"/>
      <c r="CB56" s="266"/>
      <c r="CC56" s="266"/>
      <c r="CD56" s="266"/>
      <c r="CE56" s="266"/>
      <c r="CF56" s="266"/>
      <c r="CG56" s="266"/>
      <c r="CH56" s="266"/>
      <c r="CI56" s="266"/>
      <c r="CJ56" s="266"/>
      <c r="CK56" s="266"/>
      <c r="CL56" s="266"/>
      <c r="CM56" s="266"/>
      <c r="CN56" s="266"/>
      <c r="CO56" s="266"/>
      <c r="CP56" s="266"/>
      <c r="CQ56" s="266"/>
      <c r="CR56" s="266"/>
      <c r="CS56" s="266"/>
      <c r="CT56" s="266"/>
      <c r="CU56" s="266"/>
      <c r="CV56" s="266"/>
      <c r="CW56" s="266"/>
      <c r="CX56" s="266"/>
      <c r="CY56" s="266"/>
      <c r="CZ56" s="266"/>
      <c r="DA56" s="266"/>
      <c r="DB56" s="266"/>
      <c r="DC56" s="266"/>
      <c r="DD56" s="266"/>
      <c r="DE56" s="266"/>
      <c r="DF56" s="266"/>
      <c r="DG56" s="266"/>
      <c r="DH56" s="266"/>
      <c r="DI56" s="266"/>
      <c r="DJ56" s="266"/>
      <c r="DK56" s="266"/>
      <c r="DL56" s="266"/>
      <c r="DM56" s="266"/>
      <c r="DN56" s="266"/>
      <c r="DO56" s="266"/>
      <c r="DP56" s="266"/>
      <c r="DQ56" s="266"/>
      <c r="DR56" s="266"/>
      <c r="DS56" s="266"/>
      <c r="DT56" s="266"/>
      <c r="DU56" s="266"/>
      <c r="DV56" s="266"/>
      <c r="DW56" s="266"/>
      <c r="DX56" s="266"/>
      <c r="DY56" s="266"/>
      <c r="DZ56" s="266"/>
      <c r="EA56" s="266"/>
      <c r="EB56" s="266"/>
      <c r="EC56" s="266"/>
      <c r="ED56" s="266"/>
      <c r="EE56" s="266"/>
      <c r="EF56" s="266"/>
      <c r="EG56" s="266"/>
      <c r="EH56" s="266"/>
      <c r="EI56" s="266"/>
      <c r="EJ56" s="266"/>
      <c r="EK56" s="266"/>
      <c r="EL56" s="266"/>
      <c r="EM56" s="266"/>
      <c r="EN56" s="266"/>
      <c r="EO56" s="266"/>
      <c r="EP56" s="266"/>
      <c r="EQ56" s="266"/>
      <c r="ER56" s="266"/>
      <c r="ES56" s="266"/>
      <c r="ET56" s="266"/>
      <c r="EU56" s="266"/>
      <c r="EV56" s="266"/>
      <c r="EW56" s="266"/>
      <c r="EX56" s="266"/>
      <c r="EY56" s="266"/>
      <c r="EZ56" s="266"/>
      <c r="FA56" s="266"/>
      <c r="FB56" s="266"/>
      <c r="FC56" s="266"/>
      <c r="FD56" s="266"/>
    </row>
    <row r="57" spans="1:160" ht="15.75" thickBot="1">
      <c r="A57" s="572" t="s">
        <v>26</v>
      </c>
      <c r="B57" s="573"/>
      <c r="C57" s="574"/>
      <c r="D57" s="149">
        <f>SUM(D52:D56)</f>
        <v>54</v>
      </c>
      <c r="E57" s="121">
        <f>SUM(E52:E56)</f>
        <v>675</v>
      </c>
      <c r="F57" s="118"/>
      <c r="G57" s="122"/>
      <c r="H57" s="123"/>
      <c r="I57" s="123"/>
      <c r="J57" s="121"/>
      <c r="K57" s="121"/>
      <c r="L57" s="118"/>
      <c r="M57" s="122"/>
      <c r="N57" s="123"/>
      <c r="O57" s="123"/>
      <c r="P57" s="121"/>
      <c r="Q57" s="121"/>
      <c r="R57" s="197">
        <f>SUM(R52:R56)</f>
        <v>120</v>
      </c>
      <c r="S57" s="237"/>
      <c r="T57" s="238">
        <f>SUM(T52:T56)</f>
        <v>120</v>
      </c>
      <c r="U57" s="238"/>
      <c r="V57" s="239">
        <f>SUM(V52:V56)</f>
        <v>6</v>
      </c>
      <c r="W57" s="121"/>
      <c r="X57" s="77">
        <f>SUM(X52:X56)</f>
        <v>180</v>
      </c>
      <c r="Y57" s="78"/>
      <c r="Z57" s="78">
        <f>SUM(Z52:Z56)</f>
        <v>150</v>
      </c>
      <c r="AA57" s="89">
        <v>15</v>
      </c>
      <c r="AB57" s="79">
        <v>15</v>
      </c>
      <c r="AC57" s="121">
        <f>SUM(AC52:AC56)</f>
        <v>14</v>
      </c>
      <c r="AD57" s="121"/>
      <c r="AE57" s="118">
        <f>SUM(AE52:AE56)</f>
        <v>165</v>
      </c>
      <c r="AF57" s="122"/>
      <c r="AG57" s="119">
        <f>SUM(AG52:AG56)</f>
        <v>150</v>
      </c>
      <c r="AH57" s="119"/>
      <c r="AI57" s="228">
        <v>15</v>
      </c>
      <c r="AJ57" s="120">
        <f>SUM(AJ52:AJ56)</f>
        <v>12</v>
      </c>
      <c r="AK57" s="120"/>
      <c r="AL57" s="118">
        <f>SUM(AL52:AL56)</f>
        <v>210</v>
      </c>
      <c r="AM57" s="122"/>
      <c r="AN57" s="119">
        <f>SUM(AN52:AN56)</f>
        <v>180</v>
      </c>
      <c r="AO57" s="119"/>
      <c r="AP57" s="228">
        <v>30</v>
      </c>
      <c r="AQ57" s="120">
        <f>SUM(AQ52:AQ56)</f>
        <v>22</v>
      </c>
      <c r="AR57" s="120"/>
    </row>
    <row r="58" spans="1:160" s="56" customFormat="1" ht="15.75" thickBot="1">
      <c r="A58" s="576" t="s">
        <v>64</v>
      </c>
      <c r="B58" s="577"/>
      <c r="C58" s="578"/>
      <c r="D58" s="531">
        <v>24</v>
      </c>
      <c r="E58" s="532">
        <v>720</v>
      </c>
      <c r="F58" s="533"/>
      <c r="G58" s="534"/>
      <c r="H58" s="535"/>
      <c r="I58" s="535"/>
      <c r="J58" s="532"/>
      <c r="K58" s="532"/>
      <c r="L58" s="533"/>
      <c r="M58" s="534"/>
      <c r="N58" s="536"/>
      <c r="O58" s="537"/>
      <c r="P58" s="144"/>
      <c r="Q58" s="532"/>
      <c r="R58" s="533">
        <v>360</v>
      </c>
      <c r="S58" s="534"/>
      <c r="T58" s="535"/>
      <c r="U58" s="535"/>
      <c r="V58" s="532">
        <v>12</v>
      </c>
      <c r="W58" s="532"/>
      <c r="X58" s="533">
        <v>120</v>
      </c>
      <c r="Y58" s="534"/>
      <c r="Z58" s="538"/>
      <c r="AA58" s="549"/>
      <c r="AB58" s="539"/>
      <c r="AC58" s="532">
        <v>4</v>
      </c>
      <c r="AD58" s="532"/>
      <c r="AE58" s="145">
        <v>240</v>
      </c>
      <c r="AF58" s="540"/>
      <c r="AG58" s="147"/>
      <c r="AH58" s="541"/>
      <c r="AI58" s="535"/>
      <c r="AJ58" s="531">
        <v>8</v>
      </c>
      <c r="AK58" s="531"/>
      <c r="AL58" s="145"/>
      <c r="AM58" s="540"/>
      <c r="AN58" s="147"/>
      <c r="AO58" s="541"/>
      <c r="AP58" s="535"/>
      <c r="AQ58" s="531"/>
      <c r="AR58" s="531"/>
    </row>
    <row r="59" spans="1:160" s="56" customFormat="1" ht="19.5" customHeight="1" thickBot="1">
      <c r="A59" s="601" t="s">
        <v>115</v>
      </c>
      <c r="B59" s="602"/>
      <c r="C59" s="603"/>
      <c r="D59" s="311">
        <f>SUM(D9+D14+D20+D32+D36+D44+D51+D57+D58)</f>
        <v>180</v>
      </c>
      <c r="E59" s="311">
        <f>SUM(E9+E14+E20+E32+E36+E44+E51+E57)</f>
        <v>2155</v>
      </c>
      <c r="F59" s="312">
        <f>SUM(F9+F14+F32+F36+F44+F51+F57)</f>
        <v>375</v>
      </c>
      <c r="G59" s="313">
        <f>G57+G51+G44+G36+G32+G14+G9</f>
        <v>15</v>
      </c>
      <c r="H59" s="314">
        <f>H57+H51+H44+H36+H32+H14+H9</f>
        <v>330</v>
      </c>
      <c r="I59" s="314">
        <v>30</v>
      </c>
      <c r="J59" s="312">
        <f>SUM(J9+J14+J32)</f>
        <v>30</v>
      </c>
      <c r="K59" s="315"/>
      <c r="L59" s="315">
        <f>SUM(L9+L14+L20+L32+L36+L44+L51+L57)</f>
        <v>435</v>
      </c>
      <c r="M59" s="313">
        <f>M9+M14+M32+M36+M44+M51</f>
        <v>90</v>
      </c>
      <c r="N59" s="313">
        <f>SUM(N57+N51+N44+N32+N20+N9)</f>
        <v>285</v>
      </c>
      <c r="O59" s="314">
        <v>60</v>
      </c>
      <c r="P59" s="315">
        <f>P9+P14+P20+P32+P36+P44+P51+P58</f>
        <v>30</v>
      </c>
      <c r="Q59" s="315"/>
      <c r="R59" s="315">
        <f>SUM(R9+R14+R20+R32+R36+R44+R51+R57)</f>
        <v>330</v>
      </c>
      <c r="S59" s="313">
        <f>S57+S51+S44+S36+S32+S9</f>
        <v>60</v>
      </c>
      <c r="T59" s="313">
        <v>270</v>
      </c>
      <c r="U59" s="316"/>
      <c r="V59" s="315">
        <f>SUM(V9+V14+V20+V32+V44+V51+V57+V58)</f>
        <v>30</v>
      </c>
      <c r="W59" s="315"/>
      <c r="X59" s="315">
        <f>SUM(X57+X44+X51+X36+X32+X14+X9)</f>
        <v>360</v>
      </c>
      <c r="Y59" s="313">
        <f>Y57+Y51+Y44+Y36+Y32+Y14+Y9</f>
        <v>30</v>
      </c>
      <c r="Z59" s="313">
        <f>SUM(Z57+Z44+Z32)</f>
        <v>300</v>
      </c>
      <c r="AA59" s="313">
        <v>15</v>
      </c>
      <c r="AB59" s="316">
        <f>AB57+AB51+AB44+AB36+AB32+AB14+AB9</f>
        <v>15</v>
      </c>
      <c r="AC59" s="315">
        <f>SUM(AC9+AC14+AC20+AC32+AC44+AC57+AC58)</f>
        <v>30</v>
      </c>
      <c r="AD59" s="315"/>
      <c r="AE59" s="317">
        <f>SUM(AE32+AE44+AE51+AE57)</f>
        <v>345</v>
      </c>
      <c r="AF59" s="313">
        <f>AF57+AF51+AF44+AF36+AF32+AF14+AF9</f>
        <v>30</v>
      </c>
      <c r="AG59" s="313">
        <f>SUM(AG32+AG44+AG57)</f>
        <v>300</v>
      </c>
      <c r="AH59" s="354"/>
      <c r="AI59" s="318">
        <f>AI57+AI51+AI44+AI36+AI32+AI14+AI9</f>
        <v>15</v>
      </c>
      <c r="AJ59" s="311">
        <f>SUM(AJ32+AJ44+AJ51+AJ57+AJ58)</f>
        <v>30</v>
      </c>
      <c r="AK59" s="319"/>
      <c r="AL59" s="315">
        <f>SUM(AL32+AL44+AL57)</f>
        <v>310</v>
      </c>
      <c r="AM59" s="313">
        <f>AM57+AM51+AM44+AM36+AM32+AM14+AM9</f>
        <v>0</v>
      </c>
      <c r="AN59" s="313">
        <v>280</v>
      </c>
      <c r="AO59" s="316"/>
      <c r="AP59" s="318">
        <f>AP57+AP51+AP44+AP36+AP32+AP14+AP9</f>
        <v>30</v>
      </c>
      <c r="AQ59" s="319">
        <f>SUM(AQ32+AQ51+AQ57+AQ58)</f>
        <v>30</v>
      </c>
      <c r="AR59" s="319"/>
    </row>
    <row r="60" spans="1:160" ht="14.25" thickBot="1">
      <c r="A60" s="584" t="s">
        <v>65</v>
      </c>
      <c r="B60" s="585"/>
      <c r="C60" s="586"/>
      <c r="D60" s="460"/>
      <c r="E60" s="155"/>
      <c r="F60" s="150"/>
      <c r="G60" s="294">
        <v>10</v>
      </c>
      <c r="H60" s="330"/>
      <c r="I60" s="151"/>
      <c r="J60" s="198"/>
      <c r="K60" s="199"/>
      <c r="L60" s="200"/>
      <c r="M60" s="297">
        <v>12</v>
      </c>
      <c r="N60" s="201"/>
      <c r="O60" s="329"/>
      <c r="P60" s="203"/>
      <c r="Q60" s="199"/>
      <c r="R60" s="204"/>
      <c r="S60" s="298">
        <v>7</v>
      </c>
      <c r="T60" s="153"/>
      <c r="U60" s="344"/>
      <c r="V60" s="205"/>
      <c r="W60" s="206"/>
      <c r="X60" s="240"/>
      <c r="Y60" s="300">
        <v>9</v>
      </c>
      <c r="Z60" s="241"/>
      <c r="AA60" s="352"/>
      <c r="AB60" s="242"/>
      <c r="AC60" s="255"/>
      <c r="AD60" s="256"/>
      <c r="AE60" s="240"/>
      <c r="AF60" s="301">
        <v>9</v>
      </c>
      <c r="AG60" s="241"/>
      <c r="AH60" s="352"/>
      <c r="AI60" s="242"/>
      <c r="AJ60" s="255"/>
      <c r="AK60" s="256"/>
      <c r="AL60" s="240"/>
      <c r="AM60" s="301">
        <v>7</v>
      </c>
      <c r="AN60" s="241"/>
      <c r="AO60" s="352"/>
      <c r="AP60" s="242"/>
      <c r="AQ60" s="263"/>
      <c r="AR60" s="264"/>
    </row>
    <row r="61" spans="1:160" ht="14.25" thickBot="1">
      <c r="A61" s="590" t="s">
        <v>66</v>
      </c>
      <c r="B61" s="591"/>
      <c r="C61" s="592"/>
      <c r="D61" s="461"/>
      <c r="E61" s="462"/>
      <c r="F61" s="152"/>
      <c r="G61" s="295">
        <v>25</v>
      </c>
      <c r="H61" s="153"/>
      <c r="I61" s="344"/>
      <c r="J61" s="205"/>
      <c r="K61" s="206"/>
      <c r="L61" s="204"/>
      <c r="M61" s="295">
        <v>29</v>
      </c>
      <c r="N61" s="153"/>
      <c r="O61" s="344"/>
      <c r="P61" s="205"/>
      <c r="Q61" s="206"/>
      <c r="R61" s="207"/>
      <c r="S61" s="299">
        <v>22</v>
      </c>
      <c r="T61" s="363"/>
      <c r="U61" s="243"/>
      <c r="V61" s="244"/>
      <c r="W61" s="245"/>
      <c r="X61" s="240"/>
      <c r="Y61" s="301">
        <v>24</v>
      </c>
      <c r="Z61" s="241"/>
      <c r="AA61" s="352"/>
      <c r="AB61" s="242"/>
      <c r="AC61" s="255"/>
      <c r="AD61" s="256"/>
      <c r="AE61" s="200"/>
      <c r="AF61" s="297">
        <v>23</v>
      </c>
      <c r="AG61" s="201"/>
      <c r="AH61" s="202"/>
      <c r="AI61" s="257"/>
      <c r="AJ61" s="255"/>
      <c r="AK61" s="256"/>
      <c r="AL61" s="200"/>
      <c r="AM61" s="297">
        <v>20</v>
      </c>
      <c r="AN61" s="201"/>
      <c r="AO61" s="202"/>
      <c r="AP61" s="257"/>
      <c r="AQ61" s="263"/>
      <c r="AR61" s="264"/>
    </row>
    <row r="62" spans="1:160" ht="14.25" thickBot="1">
      <c r="A62" s="584" t="s">
        <v>67</v>
      </c>
      <c r="B62" s="585"/>
      <c r="C62" s="586"/>
      <c r="D62" s="463"/>
      <c r="E62" s="265"/>
      <c r="F62" s="152"/>
      <c r="G62" s="296">
        <v>30</v>
      </c>
      <c r="H62" s="153"/>
      <c r="I62" s="344"/>
      <c r="J62" s="205"/>
      <c r="K62" s="206"/>
      <c r="L62" s="204"/>
      <c r="M62" s="295">
        <v>30</v>
      </c>
      <c r="N62" s="153"/>
      <c r="O62" s="344"/>
      <c r="P62" s="205"/>
      <c r="Q62" s="206"/>
      <c r="R62" s="204"/>
      <c r="S62" s="295">
        <v>30</v>
      </c>
      <c r="T62" s="241"/>
      <c r="U62" s="347"/>
      <c r="V62" s="205"/>
      <c r="W62" s="206"/>
      <c r="X62" s="204"/>
      <c r="Y62" s="295">
        <v>30</v>
      </c>
      <c r="Z62" s="153"/>
      <c r="AA62" s="154"/>
      <c r="AB62" s="246"/>
      <c r="AC62" s="205"/>
      <c r="AD62" s="206"/>
      <c r="AE62" s="204"/>
      <c r="AF62" s="295">
        <v>30</v>
      </c>
      <c r="AG62" s="153"/>
      <c r="AH62" s="154"/>
      <c r="AI62" s="246"/>
      <c r="AJ62" s="205"/>
      <c r="AK62" s="206"/>
      <c r="AL62" s="204"/>
      <c r="AM62" s="295">
        <v>30</v>
      </c>
      <c r="AN62" s="153"/>
      <c r="AO62" s="154"/>
      <c r="AP62" s="246"/>
      <c r="AQ62" s="155"/>
      <c r="AR62" s="265"/>
    </row>
    <row r="63" spans="1:160" ht="14.25" thickBot="1">
      <c r="A63" s="581" t="s">
        <v>68</v>
      </c>
      <c r="B63" s="582"/>
      <c r="C63" s="583"/>
      <c r="D63" s="155"/>
      <c r="E63" s="265"/>
      <c r="F63" s="152"/>
      <c r="G63" s="295">
        <v>0</v>
      </c>
      <c r="H63" s="153"/>
      <c r="I63" s="344"/>
      <c r="J63" s="205"/>
      <c r="K63" s="206"/>
      <c r="L63" s="204"/>
      <c r="M63" s="295">
        <v>4</v>
      </c>
      <c r="N63" s="153"/>
      <c r="O63" s="344"/>
      <c r="P63" s="205"/>
      <c r="Q63" s="206"/>
      <c r="R63" s="204"/>
      <c r="S63" s="295">
        <v>1</v>
      </c>
      <c r="T63" s="153"/>
      <c r="U63" s="344"/>
      <c r="V63" s="205"/>
      <c r="W63" s="206"/>
      <c r="X63" s="204"/>
      <c r="Y63" s="295">
        <v>2</v>
      </c>
      <c r="Z63" s="153"/>
      <c r="AA63" s="154"/>
      <c r="AB63" s="246"/>
      <c r="AC63" s="205"/>
      <c r="AD63" s="206"/>
      <c r="AE63" s="204"/>
      <c r="AF63" s="295">
        <v>0</v>
      </c>
      <c r="AG63" s="153"/>
      <c r="AH63" s="154"/>
      <c r="AI63" s="246"/>
      <c r="AJ63" s="205"/>
      <c r="AK63" s="206"/>
      <c r="AL63" s="204"/>
      <c r="AM63" s="295">
        <v>2</v>
      </c>
      <c r="AN63" s="153"/>
      <c r="AO63" s="154"/>
      <c r="AP63" s="246"/>
      <c r="AQ63" s="155"/>
      <c r="AR63" s="265"/>
    </row>
    <row r="64" spans="1:160" ht="13.5">
      <c r="A64" s="322" t="s">
        <v>69</v>
      </c>
      <c r="B64" s="323"/>
      <c r="C64" s="324"/>
      <c r="D64" s="325"/>
      <c r="E64" s="326"/>
      <c r="F64" s="327"/>
      <c r="G64" s="373">
        <f>G59/F59</f>
        <v>0.04</v>
      </c>
      <c r="H64" s="374"/>
      <c r="I64" s="375"/>
      <c r="J64" s="376"/>
      <c r="K64" s="377"/>
      <c r="L64" s="378"/>
      <c r="M64" s="373">
        <f>M59/L59</f>
        <v>0.20689655172413793</v>
      </c>
      <c r="N64" s="374"/>
      <c r="O64" s="375"/>
      <c r="P64" s="376"/>
      <c r="Q64" s="377"/>
      <c r="R64" s="379"/>
      <c r="S64" s="380">
        <f>S59/R59</f>
        <v>0.18181818181818182</v>
      </c>
      <c r="T64" s="381"/>
      <c r="U64" s="382"/>
      <c r="V64" s="383"/>
      <c r="W64" s="384"/>
      <c r="X64" s="385"/>
      <c r="Y64" s="386">
        <f>Y59/X59</f>
        <v>8.3333333333333329E-2</v>
      </c>
      <c r="Z64" s="387"/>
      <c r="AA64" s="388"/>
      <c r="AB64" s="389"/>
      <c r="AC64" s="390"/>
      <c r="AD64" s="391"/>
      <c r="AE64" s="385"/>
      <c r="AF64" s="386">
        <f>AF59/AE59</f>
        <v>8.6956521739130432E-2</v>
      </c>
      <c r="AG64" s="387"/>
      <c r="AH64" s="388"/>
      <c r="AI64" s="389"/>
      <c r="AJ64" s="390"/>
      <c r="AK64" s="391"/>
      <c r="AL64" s="378"/>
      <c r="AM64" s="392">
        <v>0</v>
      </c>
      <c r="AN64" s="330"/>
      <c r="AO64" s="328"/>
      <c r="AP64" s="331"/>
      <c r="AQ64" s="325"/>
      <c r="AR64" s="332"/>
    </row>
    <row r="65" spans="1:44" ht="15.75" customHeight="1">
      <c r="A65" s="587" t="s">
        <v>156</v>
      </c>
      <c r="B65" s="588"/>
      <c r="C65" s="588"/>
      <c r="D65" s="588"/>
      <c r="E65" s="588"/>
      <c r="F65" s="588"/>
      <c r="G65" s="588"/>
      <c r="H65" s="588"/>
      <c r="I65" s="588"/>
      <c r="J65" s="588"/>
      <c r="K65" s="588"/>
      <c r="L65" s="588"/>
      <c r="M65" s="588"/>
      <c r="N65" s="588"/>
      <c r="O65" s="588"/>
      <c r="P65" s="588"/>
      <c r="Q65" s="588"/>
      <c r="R65" s="588"/>
      <c r="S65" s="588"/>
      <c r="T65" s="588"/>
      <c r="U65" s="588"/>
      <c r="V65" s="588"/>
      <c r="W65" s="588"/>
      <c r="X65" s="588"/>
      <c r="Y65" s="588"/>
      <c r="Z65" s="588"/>
      <c r="AA65" s="588"/>
      <c r="AB65" s="588"/>
      <c r="AC65" s="588"/>
      <c r="AD65" s="588"/>
      <c r="AE65" s="588"/>
      <c r="AF65" s="588"/>
      <c r="AG65" s="588"/>
      <c r="AH65" s="588"/>
      <c r="AI65" s="588"/>
      <c r="AJ65" s="588"/>
      <c r="AK65" s="588"/>
      <c r="AL65" s="588"/>
      <c r="AM65" s="588"/>
      <c r="AN65" s="588"/>
      <c r="AO65" s="588"/>
      <c r="AP65" s="588"/>
      <c r="AQ65" s="588"/>
      <c r="AR65" s="589"/>
    </row>
    <row r="66" spans="1:44" ht="15.75">
      <c r="A66" s="575"/>
      <c r="B66" s="575"/>
      <c r="C66" s="575"/>
      <c r="D66" s="575"/>
      <c r="E66" s="575"/>
      <c r="F66" s="575"/>
      <c r="G66" s="575"/>
      <c r="H66" s="575"/>
      <c r="I66" s="575"/>
      <c r="J66" s="575"/>
      <c r="K66" s="575"/>
      <c r="L66" s="575"/>
      <c r="M66" s="575"/>
      <c r="N66" s="575"/>
      <c r="O66" s="575"/>
      <c r="P66" s="575"/>
      <c r="Q66" s="208"/>
      <c r="R66" s="208"/>
      <c r="S66" s="208"/>
      <c r="T66" s="208"/>
      <c r="U66" s="208"/>
      <c r="V66" s="208"/>
      <c r="W66" s="247"/>
      <c r="X66" s="247"/>
      <c r="Y66" s="248"/>
      <c r="Z66" s="247"/>
      <c r="AA66" s="247"/>
      <c r="AB66" s="247"/>
      <c r="AC66" s="247"/>
      <c r="AD66" s="258"/>
      <c r="AE66" s="258"/>
      <c r="AF66" s="258"/>
      <c r="AG66" s="258"/>
      <c r="AH66" s="258"/>
      <c r="AI66" s="258"/>
      <c r="AJ66" s="247"/>
      <c r="AK66" s="247"/>
      <c r="AL66" s="247"/>
      <c r="AM66" s="248"/>
      <c r="AN66" s="248"/>
      <c r="AO66" s="248"/>
      <c r="AP66" s="247"/>
      <c r="AQ66" s="247"/>
      <c r="AR66" s="258"/>
    </row>
    <row r="67" spans="1:44">
      <c r="B67" s="156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67"/>
    </row>
    <row r="68" spans="1:44">
      <c r="R68" s="209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  <c r="AJ68" s="209"/>
      <c r="AK68" s="209"/>
      <c r="AL68" s="209"/>
      <c r="AM68" s="209"/>
      <c r="AN68" s="209"/>
      <c r="AO68" s="209"/>
      <c r="AP68" s="209"/>
      <c r="AQ68" s="209"/>
      <c r="AR68" s="267"/>
    </row>
    <row r="69" spans="1:44">
      <c r="R69" s="209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  <c r="AJ69" s="209"/>
      <c r="AK69" s="209"/>
      <c r="AL69" s="209"/>
      <c r="AM69" s="209"/>
      <c r="AN69" s="209"/>
      <c r="AO69" s="209"/>
      <c r="AP69" s="209"/>
      <c r="AQ69" s="209"/>
      <c r="AR69" s="267"/>
    </row>
    <row r="70" spans="1:44"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  <c r="AJ70" s="209"/>
      <c r="AK70" s="209"/>
      <c r="AL70" s="209"/>
      <c r="AM70" s="209"/>
      <c r="AN70" s="209"/>
      <c r="AO70" s="209"/>
      <c r="AP70" s="209"/>
      <c r="AQ70" s="209"/>
      <c r="AR70" s="267"/>
    </row>
    <row r="71" spans="1:44">
      <c r="R71" s="209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  <c r="AJ71" s="209"/>
      <c r="AK71" s="209"/>
      <c r="AL71" s="209"/>
      <c r="AM71" s="209"/>
      <c r="AN71" s="209"/>
      <c r="AO71" s="209"/>
      <c r="AP71" s="209"/>
      <c r="AQ71" s="209"/>
      <c r="AR71" s="267"/>
    </row>
    <row r="72" spans="1:44">
      <c r="R72" s="209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  <c r="AJ72" s="209"/>
      <c r="AK72" s="209"/>
      <c r="AL72" s="209"/>
      <c r="AM72" s="209"/>
      <c r="AN72" s="209"/>
      <c r="AO72" s="209"/>
      <c r="AP72" s="209"/>
      <c r="AQ72" s="209"/>
      <c r="AR72" s="267"/>
    </row>
    <row r="73" spans="1:44"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  <c r="AJ73" s="209"/>
      <c r="AK73" s="209"/>
      <c r="AL73" s="209"/>
      <c r="AM73" s="209"/>
      <c r="AN73" s="209"/>
      <c r="AO73" s="209"/>
      <c r="AP73" s="209"/>
      <c r="AQ73" s="209"/>
      <c r="AR73" s="267"/>
    </row>
    <row r="74" spans="1:44">
      <c r="R74" s="209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  <c r="AJ74" s="209"/>
      <c r="AK74" s="209"/>
      <c r="AL74" s="209"/>
      <c r="AM74" s="209"/>
      <c r="AN74" s="209"/>
      <c r="AO74" s="209"/>
      <c r="AP74" s="209"/>
      <c r="AQ74" s="209"/>
      <c r="AR74" s="267"/>
    </row>
    <row r="75" spans="1:44">
      <c r="R75" s="209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209"/>
      <c r="AN75" s="209"/>
      <c r="AO75" s="209"/>
      <c r="AP75" s="209"/>
      <c r="AQ75" s="209"/>
      <c r="AR75" s="267"/>
    </row>
    <row r="76" spans="1:44"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67"/>
    </row>
    <row r="77" spans="1:44">
      <c r="R77" s="209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67"/>
    </row>
    <row r="78" spans="1:44">
      <c r="R78" s="209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67"/>
    </row>
    <row r="79" spans="1:44">
      <c r="R79" s="209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67"/>
    </row>
    <row r="80" spans="1:44">
      <c r="R80" s="209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9"/>
      <c r="AQ80" s="209"/>
      <c r="AR80" s="267"/>
    </row>
    <row r="81" spans="18:44">
      <c r="R81" s="209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9"/>
      <c r="AQ81" s="209"/>
      <c r="AR81" s="267"/>
    </row>
    <row r="82" spans="18:44">
      <c r="R82" s="209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9"/>
      <c r="AQ82" s="209"/>
      <c r="AR82" s="267"/>
    </row>
    <row r="83" spans="18:44">
      <c r="R83" s="209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9"/>
      <c r="AQ83" s="209"/>
      <c r="AR83" s="267"/>
    </row>
    <row r="84" spans="18:44">
      <c r="R84" s="209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9"/>
      <c r="AQ84" s="209"/>
      <c r="AR84" s="267"/>
    </row>
    <row r="85" spans="18:44"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9"/>
      <c r="AQ85" s="209"/>
      <c r="AR85" s="267"/>
    </row>
    <row r="86" spans="18:44">
      <c r="R86" s="209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9"/>
      <c r="AQ86" s="209"/>
      <c r="AR86" s="267"/>
    </row>
    <row r="87" spans="18:44">
      <c r="R87" s="209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9"/>
      <c r="AQ87" s="209"/>
      <c r="AR87" s="267"/>
    </row>
    <row r="88" spans="18:44">
      <c r="R88" s="209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9"/>
      <c r="AQ88" s="209"/>
      <c r="AR88" s="267"/>
    </row>
    <row r="89" spans="18:44">
      <c r="R89" s="209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9"/>
      <c r="AQ89" s="209"/>
      <c r="AR89" s="267"/>
    </row>
    <row r="90" spans="18:44">
      <c r="R90" s="209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9"/>
      <c r="AQ90" s="209"/>
      <c r="AR90" s="267"/>
    </row>
    <row r="91" spans="18:44">
      <c r="R91" s="209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9"/>
      <c r="AQ91" s="209"/>
      <c r="AR91" s="267"/>
    </row>
    <row r="92" spans="18:44"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9"/>
      <c r="AQ92" s="209"/>
      <c r="AR92" s="267"/>
    </row>
    <row r="93" spans="18:44">
      <c r="R93" s="209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9"/>
      <c r="AQ93" s="209"/>
      <c r="AR93" s="267"/>
    </row>
    <row r="94" spans="18:44"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9"/>
      <c r="AQ94" s="209"/>
      <c r="AR94" s="267"/>
    </row>
    <row r="95" spans="18:44">
      <c r="R95" s="209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9"/>
      <c r="AQ95" s="209"/>
      <c r="AR95" s="267"/>
    </row>
    <row r="96" spans="18:44"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67"/>
    </row>
    <row r="97" spans="18:44"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9"/>
      <c r="AQ97" s="209"/>
      <c r="AR97" s="267"/>
    </row>
    <row r="98" spans="18:44"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9"/>
      <c r="AQ98" s="209"/>
      <c r="AR98" s="267"/>
    </row>
    <row r="99" spans="18:44"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9"/>
      <c r="AQ99" s="209"/>
      <c r="AR99" s="267"/>
    </row>
    <row r="100" spans="18:44">
      <c r="R100" s="209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9"/>
      <c r="AQ100" s="209"/>
      <c r="AR100" s="267"/>
    </row>
    <row r="101" spans="18:44">
      <c r="R101" s="209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9"/>
      <c r="AQ101" s="209"/>
      <c r="AR101" s="267"/>
    </row>
    <row r="102" spans="18:44"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9"/>
      <c r="AQ102" s="209"/>
      <c r="AR102" s="267"/>
    </row>
    <row r="103" spans="18:44">
      <c r="R103" s="209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9"/>
      <c r="AQ103" s="209"/>
      <c r="AR103" s="267"/>
    </row>
    <row r="104" spans="18:44"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67"/>
    </row>
    <row r="105" spans="18:44"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67"/>
    </row>
    <row r="106" spans="18:44">
      <c r="R106" s="209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9"/>
      <c r="AQ106" s="209"/>
      <c r="AR106" s="267"/>
    </row>
    <row r="107" spans="18:44">
      <c r="R107" s="209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9"/>
      <c r="AQ107" s="209"/>
      <c r="AR107" s="267"/>
    </row>
    <row r="108" spans="18:44">
      <c r="R108" s="209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9"/>
      <c r="AQ108" s="209"/>
      <c r="AR108" s="267"/>
    </row>
    <row r="109" spans="18:44">
      <c r="R109" s="209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9"/>
      <c r="AQ109" s="209"/>
      <c r="AR109" s="267"/>
    </row>
    <row r="110" spans="18:44">
      <c r="R110" s="209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  <c r="AJ110" s="209"/>
      <c r="AK110" s="209"/>
      <c r="AL110" s="209"/>
      <c r="AM110" s="209"/>
      <c r="AN110" s="209"/>
      <c r="AO110" s="209"/>
      <c r="AP110" s="209"/>
      <c r="AQ110" s="209"/>
      <c r="AR110" s="267"/>
    </row>
    <row r="111" spans="18:44"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67"/>
    </row>
    <row r="112" spans="18:44">
      <c r="R112" s="209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09"/>
      <c r="AL112" s="209"/>
      <c r="AM112" s="209"/>
      <c r="AN112" s="209"/>
      <c r="AO112" s="209"/>
      <c r="AP112" s="209"/>
      <c r="AQ112" s="209"/>
      <c r="AR112" s="267"/>
    </row>
    <row r="113" spans="18:44"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67"/>
    </row>
    <row r="114" spans="18:44"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67"/>
    </row>
    <row r="115" spans="18:44"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67"/>
    </row>
    <row r="116" spans="18:44"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67"/>
    </row>
    <row r="117" spans="18:44"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67"/>
    </row>
    <row r="118" spans="18:44">
      <c r="R118" s="209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09"/>
      <c r="AL118" s="209"/>
      <c r="AM118" s="209"/>
      <c r="AN118" s="209"/>
      <c r="AO118" s="209"/>
      <c r="AP118" s="209"/>
      <c r="AQ118" s="209"/>
      <c r="AR118" s="267"/>
    </row>
    <row r="119" spans="18:44">
      <c r="R119" s="209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09"/>
      <c r="AL119" s="209"/>
      <c r="AM119" s="209"/>
      <c r="AN119" s="209"/>
      <c r="AO119" s="209"/>
      <c r="AP119" s="209"/>
      <c r="AQ119" s="209"/>
      <c r="AR119" s="267"/>
    </row>
    <row r="120" spans="18:44"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67"/>
    </row>
    <row r="121" spans="18:44">
      <c r="R121" s="209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09"/>
      <c r="AL121" s="209"/>
      <c r="AM121" s="209"/>
      <c r="AN121" s="209"/>
      <c r="AO121" s="209"/>
      <c r="AP121" s="209"/>
      <c r="AQ121" s="209"/>
      <c r="AR121" s="267"/>
    </row>
    <row r="122" spans="18:44">
      <c r="R122" s="209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09"/>
      <c r="AL122" s="209"/>
      <c r="AM122" s="209"/>
      <c r="AN122" s="209"/>
      <c r="AO122" s="209"/>
      <c r="AP122" s="209"/>
      <c r="AQ122" s="209"/>
      <c r="AR122" s="267"/>
    </row>
    <row r="123" spans="18:44">
      <c r="R123" s="209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09"/>
      <c r="AL123" s="209"/>
      <c r="AM123" s="209"/>
      <c r="AN123" s="209"/>
      <c r="AO123" s="209"/>
      <c r="AP123" s="209"/>
      <c r="AQ123" s="209"/>
      <c r="AR123" s="267"/>
    </row>
    <row r="124" spans="18:44">
      <c r="R124" s="209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09"/>
      <c r="AL124" s="209"/>
      <c r="AM124" s="209"/>
      <c r="AN124" s="209"/>
      <c r="AO124" s="209"/>
      <c r="AP124" s="209"/>
      <c r="AQ124" s="209"/>
      <c r="AR124" s="267"/>
    </row>
    <row r="125" spans="18:44">
      <c r="R125" s="209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67"/>
    </row>
    <row r="126" spans="18:44">
      <c r="R126" s="209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09"/>
      <c r="AL126" s="209"/>
      <c r="AM126" s="209"/>
      <c r="AN126" s="209"/>
      <c r="AO126" s="209"/>
      <c r="AP126" s="209"/>
      <c r="AQ126" s="209"/>
      <c r="AR126" s="267"/>
    </row>
    <row r="127" spans="18:44">
      <c r="R127" s="209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209"/>
      <c r="AM127" s="209"/>
      <c r="AN127" s="209"/>
      <c r="AO127" s="209"/>
      <c r="AP127" s="209"/>
      <c r="AQ127" s="209"/>
      <c r="AR127" s="267"/>
    </row>
    <row r="128" spans="18:44">
      <c r="R128" s="209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209"/>
      <c r="AL128" s="209"/>
      <c r="AM128" s="209"/>
      <c r="AN128" s="209"/>
      <c r="AO128" s="209"/>
      <c r="AP128" s="209"/>
      <c r="AQ128" s="209"/>
      <c r="AR128" s="267"/>
    </row>
    <row r="129" spans="2:44">
      <c r="R129" s="209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67"/>
    </row>
    <row r="130" spans="2:44">
      <c r="R130" s="209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67"/>
    </row>
    <row r="133" spans="2:44">
      <c r="B133" s="156"/>
    </row>
  </sheetData>
  <mergeCells count="41">
    <mergeCell ref="A51:C51"/>
    <mergeCell ref="A21:AR21"/>
    <mergeCell ref="A59:C59"/>
    <mergeCell ref="A32:B32"/>
    <mergeCell ref="A58:C58"/>
    <mergeCell ref="A37:AR37"/>
    <mergeCell ref="A45:AR45"/>
    <mergeCell ref="F2:K2"/>
    <mergeCell ref="D1:D3"/>
    <mergeCell ref="E1:E3"/>
    <mergeCell ref="A4:AR4"/>
    <mergeCell ref="A9:C9"/>
    <mergeCell ref="A15:AR15"/>
    <mergeCell ref="A57:C57"/>
    <mergeCell ref="A66:P66"/>
    <mergeCell ref="A53:C53"/>
    <mergeCell ref="A54:C54"/>
    <mergeCell ref="B55:C55"/>
    <mergeCell ref="A56:C56"/>
    <mergeCell ref="A63:C63"/>
    <mergeCell ref="A60:C60"/>
    <mergeCell ref="A65:AR65"/>
    <mergeCell ref="A62:C62"/>
    <mergeCell ref="A61:C61"/>
    <mergeCell ref="A44:C44"/>
    <mergeCell ref="AL2:AR2"/>
    <mergeCell ref="R1:AD1"/>
    <mergeCell ref="R2:W2"/>
    <mergeCell ref="A1:A3"/>
    <mergeCell ref="A36:C36"/>
    <mergeCell ref="AE2:AK2"/>
    <mergeCell ref="A14:B14"/>
    <mergeCell ref="A33:AR33"/>
    <mergeCell ref="A10:AR10"/>
    <mergeCell ref="F1:Q1"/>
    <mergeCell ref="AE1:AR1"/>
    <mergeCell ref="A20:C20"/>
    <mergeCell ref="C1:C3"/>
    <mergeCell ref="B1:B3"/>
    <mergeCell ref="L2:Q2"/>
    <mergeCell ref="X2:AD2"/>
  </mergeCells>
  <printOptions horizontalCentered="1" verticalCentered="1"/>
  <pageMargins left="0.15748031496062992" right="0.19685039370078741" top="0.59055118110236227" bottom="0.19685039370078741" header="0.15748031496062992" footer="0"/>
  <pageSetup paperSize="9" scale="45" orientation="landscape" verticalDpi="300" r:id="rId1"/>
  <headerFooter alignWithMargins="0">
    <oddHeader>&amp;L&amp;"Arial CE,Pogrubiony"&amp;12
HARMONOGRAM STUDIÓW 
dla kierunku FILOLOGIA specjalność: filologia germańśka
studia stacjonarne I stopień od naboru 2023/24</oddHeader>
  </headerFooter>
  <ignoredErrors>
    <ignoredError sqref="T57" formulaRange="1"/>
    <ignoredError sqref="F59 Z59 AG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P44"/>
  <sheetViews>
    <sheetView topLeftCell="A13" zoomScale="60" zoomScaleNormal="60" zoomScalePageLayoutView="70" workbookViewId="0">
      <selection activeCell="AG33" sqref="AG33"/>
    </sheetView>
  </sheetViews>
  <sheetFormatPr defaultColWidth="8.85546875" defaultRowHeight="12.75"/>
  <cols>
    <col min="2" max="2" width="58.140625" customWidth="1"/>
    <col min="3" max="3" width="8.85546875" style="53"/>
    <col min="4" max="4" width="8.85546875" style="53" customWidth="1"/>
    <col min="5" max="5" width="8.85546875" style="53"/>
    <col min="6" max="29" width="5.7109375" style="53" customWidth="1"/>
  </cols>
  <sheetData>
    <row r="1" spans="1:29" ht="23.1" customHeight="1" thickBot="1">
      <c r="A1" s="617" t="s">
        <v>155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  <c r="M1" s="618"/>
      <c r="N1" s="618"/>
      <c r="O1" s="618"/>
      <c r="P1" s="618"/>
      <c r="Q1" s="618"/>
      <c r="R1" s="618"/>
      <c r="S1" s="618"/>
      <c r="T1" s="618"/>
      <c r="U1" s="618"/>
      <c r="V1" s="618"/>
      <c r="W1" s="618"/>
      <c r="X1" s="618"/>
      <c r="Y1" s="618"/>
      <c r="Z1" s="618"/>
      <c r="AA1" s="618"/>
      <c r="AB1" s="618"/>
      <c r="AC1" s="619"/>
    </row>
    <row r="2" spans="1:29" ht="23.1" customHeight="1" thickBot="1">
      <c r="A2" s="610" t="s">
        <v>105</v>
      </c>
      <c r="B2" s="611"/>
      <c r="C2" s="611"/>
      <c r="D2" s="611"/>
      <c r="E2" s="612"/>
      <c r="F2" s="604" t="s">
        <v>70</v>
      </c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6"/>
      <c r="R2" s="607" t="s">
        <v>71</v>
      </c>
      <c r="S2" s="608"/>
      <c r="T2" s="608"/>
      <c r="U2" s="608"/>
      <c r="V2" s="608"/>
      <c r="W2" s="608"/>
      <c r="X2" s="608"/>
      <c r="Y2" s="608"/>
      <c r="Z2" s="608"/>
      <c r="AA2" s="608"/>
      <c r="AB2" s="608"/>
      <c r="AC2" s="609"/>
    </row>
    <row r="3" spans="1:29" ht="23.1" customHeight="1" thickBot="1">
      <c r="A3" s="628" t="s">
        <v>72</v>
      </c>
      <c r="B3" s="630" t="s">
        <v>1</v>
      </c>
      <c r="C3" s="613" t="s">
        <v>2</v>
      </c>
      <c r="D3" s="291"/>
      <c r="E3" s="286"/>
      <c r="F3" s="620" t="s">
        <v>73</v>
      </c>
      <c r="G3" s="621"/>
      <c r="H3" s="621"/>
      <c r="I3" s="621"/>
      <c r="J3" s="621"/>
      <c r="K3" s="622"/>
      <c r="L3" s="620" t="s">
        <v>74</v>
      </c>
      <c r="M3" s="621"/>
      <c r="N3" s="621"/>
      <c r="O3" s="621"/>
      <c r="P3" s="621"/>
      <c r="Q3" s="622"/>
      <c r="R3" s="620" t="s">
        <v>75</v>
      </c>
      <c r="S3" s="621"/>
      <c r="T3" s="621"/>
      <c r="U3" s="621"/>
      <c r="V3" s="621"/>
      <c r="W3" s="622"/>
      <c r="X3" s="620" t="s">
        <v>76</v>
      </c>
      <c r="Y3" s="621"/>
      <c r="Z3" s="621"/>
      <c r="AA3" s="621"/>
      <c r="AB3" s="621"/>
      <c r="AC3" s="622"/>
    </row>
    <row r="4" spans="1:29" ht="80.25" customHeight="1" thickBot="1">
      <c r="A4" s="629"/>
      <c r="B4" s="631"/>
      <c r="C4" s="614"/>
      <c r="D4" s="292" t="s">
        <v>3</v>
      </c>
      <c r="E4" s="293" t="s">
        <v>4</v>
      </c>
      <c r="F4" s="336" t="s">
        <v>14</v>
      </c>
      <c r="G4" s="337" t="s">
        <v>130</v>
      </c>
      <c r="H4" s="338" t="s">
        <v>131</v>
      </c>
      <c r="I4" s="339" t="s">
        <v>132</v>
      </c>
      <c r="J4" s="289" t="s">
        <v>3</v>
      </c>
      <c r="K4" s="288" t="s">
        <v>16</v>
      </c>
      <c r="L4" s="336" t="s">
        <v>14</v>
      </c>
      <c r="M4" s="337" t="s">
        <v>130</v>
      </c>
      <c r="N4" s="338" t="s">
        <v>131</v>
      </c>
      <c r="O4" s="339" t="s">
        <v>132</v>
      </c>
      <c r="P4" s="289" t="s">
        <v>3</v>
      </c>
      <c r="Q4" s="288" t="s">
        <v>16</v>
      </c>
      <c r="R4" s="336" t="s">
        <v>14</v>
      </c>
      <c r="S4" s="337" t="s">
        <v>130</v>
      </c>
      <c r="T4" s="338" t="s">
        <v>131</v>
      </c>
      <c r="U4" s="339" t="s">
        <v>132</v>
      </c>
      <c r="V4" s="289" t="s">
        <v>3</v>
      </c>
      <c r="W4" s="288" t="s">
        <v>16</v>
      </c>
      <c r="X4" s="336" t="s">
        <v>14</v>
      </c>
      <c r="Y4" s="337" t="s">
        <v>130</v>
      </c>
      <c r="Z4" s="338" t="s">
        <v>131</v>
      </c>
      <c r="AA4" s="339" t="s">
        <v>132</v>
      </c>
      <c r="AB4" s="289" t="s">
        <v>3</v>
      </c>
      <c r="AC4" s="288" t="s">
        <v>16</v>
      </c>
    </row>
    <row r="5" spans="1:29" ht="23.1" customHeight="1">
      <c r="A5" s="37" t="s">
        <v>18</v>
      </c>
      <c r="B5" s="38" t="s">
        <v>107</v>
      </c>
      <c r="C5" s="39"/>
      <c r="D5" s="465">
        <v>2</v>
      </c>
      <c r="E5" s="466">
        <v>30</v>
      </c>
      <c r="F5" s="467">
        <v>30</v>
      </c>
      <c r="G5" s="468"/>
      <c r="H5" s="469">
        <v>30</v>
      </c>
      <c r="I5" s="470"/>
      <c r="J5" s="471">
        <v>2</v>
      </c>
      <c r="K5" s="471" t="s">
        <v>20</v>
      </c>
      <c r="L5" s="467"/>
      <c r="M5" s="469"/>
      <c r="N5" s="469"/>
      <c r="O5" s="470"/>
      <c r="P5" s="471"/>
      <c r="Q5" s="471"/>
      <c r="R5" s="467"/>
      <c r="S5" s="469"/>
      <c r="T5" s="469"/>
      <c r="U5" s="470"/>
      <c r="V5" s="471"/>
      <c r="W5" s="471"/>
      <c r="X5" s="467"/>
      <c r="Y5" s="469"/>
      <c r="Z5" s="469"/>
      <c r="AA5" s="470"/>
      <c r="AB5" s="471"/>
      <c r="AC5" s="471"/>
    </row>
    <row r="6" spans="1:29" ht="23.1" customHeight="1">
      <c r="A6" s="40" t="s">
        <v>21</v>
      </c>
      <c r="B6" s="283" t="s">
        <v>78</v>
      </c>
      <c r="C6" s="41"/>
      <c r="D6" s="472">
        <v>2</v>
      </c>
      <c r="E6" s="473">
        <v>30</v>
      </c>
      <c r="F6" s="474">
        <v>30</v>
      </c>
      <c r="G6" s="475"/>
      <c r="H6" s="475">
        <v>30</v>
      </c>
      <c r="I6" s="474"/>
      <c r="J6" s="476">
        <v>2</v>
      </c>
      <c r="K6" s="476" t="s">
        <v>20</v>
      </c>
      <c r="L6" s="477"/>
      <c r="M6" s="468"/>
      <c r="N6" s="475"/>
      <c r="O6" s="474"/>
      <c r="P6" s="476"/>
      <c r="Q6" s="476"/>
      <c r="R6" s="477"/>
      <c r="S6" s="475"/>
      <c r="T6" s="475"/>
      <c r="U6" s="474"/>
      <c r="V6" s="476"/>
      <c r="W6" s="476"/>
      <c r="X6" s="477"/>
      <c r="Y6" s="475"/>
      <c r="Z6" s="475"/>
      <c r="AA6" s="474"/>
      <c r="AB6" s="476"/>
      <c r="AC6" s="476"/>
    </row>
    <row r="7" spans="1:29" ht="23.1" customHeight="1">
      <c r="A7" s="40" t="s">
        <v>23</v>
      </c>
      <c r="B7" s="42" t="s">
        <v>79</v>
      </c>
      <c r="C7" s="41"/>
      <c r="D7" s="472">
        <v>2</v>
      </c>
      <c r="E7" s="473">
        <v>30</v>
      </c>
      <c r="G7" s="478"/>
      <c r="H7" s="478"/>
      <c r="I7" s="479"/>
      <c r="J7" s="480"/>
      <c r="K7" s="481"/>
      <c r="L7" s="482">
        <v>30</v>
      </c>
      <c r="M7" s="475"/>
      <c r="N7" s="475">
        <v>30</v>
      </c>
      <c r="O7" s="483"/>
      <c r="P7" s="476">
        <v>2</v>
      </c>
      <c r="Q7" s="476" t="s">
        <v>20</v>
      </c>
      <c r="R7" s="477"/>
      <c r="S7" s="475"/>
      <c r="T7" s="475"/>
      <c r="U7" s="474"/>
      <c r="V7" s="476"/>
      <c r="W7" s="476"/>
      <c r="X7" s="477"/>
      <c r="Y7" s="475"/>
      <c r="Z7" s="475"/>
      <c r="AA7" s="474"/>
      <c r="AB7" s="476"/>
      <c r="AC7" s="476"/>
    </row>
    <row r="8" spans="1:29" ht="23.1" customHeight="1">
      <c r="A8" s="40" t="s">
        <v>24</v>
      </c>
      <c r="B8" s="42" t="s">
        <v>116</v>
      </c>
      <c r="C8" s="41"/>
      <c r="D8" s="472">
        <v>2</v>
      </c>
      <c r="E8" s="473">
        <v>30</v>
      </c>
      <c r="F8" s="477"/>
      <c r="G8" s="475"/>
      <c r="H8" s="475"/>
      <c r="I8" s="474"/>
      <c r="J8" s="476"/>
      <c r="K8" s="476"/>
      <c r="L8" s="484"/>
      <c r="M8" s="485"/>
      <c r="N8" s="485"/>
      <c r="O8" s="486"/>
      <c r="P8" s="481"/>
      <c r="Q8" s="481"/>
      <c r="R8" s="477">
        <v>30</v>
      </c>
      <c r="S8" s="475"/>
      <c r="T8" s="475">
        <v>30</v>
      </c>
      <c r="U8" s="474"/>
      <c r="V8" s="476">
        <v>2</v>
      </c>
      <c r="W8" s="476" t="s">
        <v>20</v>
      </c>
      <c r="X8" s="477"/>
      <c r="Y8" s="475"/>
      <c r="Z8" s="475"/>
      <c r="AA8" s="474"/>
      <c r="AB8" s="476"/>
      <c r="AC8" s="476"/>
    </row>
    <row r="9" spans="1:29" ht="23.1" customHeight="1">
      <c r="A9" s="40" t="s">
        <v>28</v>
      </c>
      <c r="B9" s="42" t="s">
        <v>96</v>
      </c>
      <c r="C9" s="41"/>
      <c r="D9" s="472">
        <v>3</v>
      </c>
      <c r="E9" s="473">
        <v>30</v>
      </c>
      <c r="F9" s="477"/>
      <c r="G9" s="475"/>
      <c r="H9" s="475"/>
      <c r="I9" s="474"/>
      <c r="J9" s="476"/>
      <c r="K9" s="476"/>
      <c r="L9" s="477"/>
      <c r="M9" s="475"/>
      <c r="N9" s="475"/>
      <c r="O9" s="474"/>
      <c r="P9" s="476"/>
      <c r="Q9" s="476"/>
      <c r="R9" s="487"/>
      <c r="S9" s="488"/>
      <c r="T9" s="485"/>
      <c r="U9" s="486"/>
      <c r="V9" s="481"/>
      <c r="W9" s="481"/>
      <c r="X9" s="477">
        <v>30</v>
      </c>
      <c r="Y9" s="475"/>
      <c r="Z9" s="475">
        <v>30</v>
      </c>
      <c r="AA9" s="474"/>
      <c r="AB9" s="476">
        <v>3</v>
      </c>
      <c r="AC9" s="476" t="s">
        <v>20</v>
      </c>
    </row>
    <row r="10" spans="1:29" ht="23.1" customHeight="1">
      <c r="A10" s="40" t="s">
        <v>29</v>
      </c>
      <c r="B10" s="42" t="s">
        <v>103</v>
      </c>
      <c r="C10" s="41"/>
      <c r="D10" s="472">
        <v>3</v>
      </c>
      <c r="E10" s="473">
        <v>30</v>
      </c>
      <c r="F10" s="477"/>
      <c r="G10" s="475"/>
      <c r="H10" s="475"/>
      <c r="I10" s="474"/>
      <c r="J10" s="476"/>
      <c r="K10" s="476"/>
      <c r="L10" s="489"/>
      <c r="M10" s="485"/>
      <c r="N10" s="490"/>
      <c r="O10" s="479"/>
      <c r="P10" s="480"/>
      <c r="Q10" s="481"/>
      <c r="R10" s="482">
        <v>30</v>
      </c>
      <c r="S10" s="475"/>
      <c r="T10" s="475">
        <v>30</v>
      </c>
      <c r="U10" s="483"/>
      <c r="V10" s="476">
        <v>3</v>
      </c>
      <c r="W10" s="476" t="s">
        <v>20</v>
      </c>
      <c r="X10" s="491"/>
      <c r="Y10" s="478"/>
      <c r="Z10" s="478"/>
      <c r="AA10" s="492"/>
      <c r="AB10" s="493"/>
      <c r="AC10" s="493"/>
    </row>
    <row r="11" spans="1:29" ht="23.1" customHeight="1">
      <c r="A11" s="40" t="s">
        <v>30</v>
      </c>
      <c r="B11" s="42" t="s">
        <v>104</v>
      </c>
      <c r="C11" s="43"/>
      <c r="D11" s="494">
        <v>3</v>
      </c>
      <c r="E11" s="473">
        <v>30</v>
      </c>
      <c r="F11" s="477"/>
      <c r="G11" s="475"/>
      <c r="H11" s="475"/>
      <c r="I11" s="474"/>
      <c r="J11" s="476"/>
      <c r="K11" s="494"/>
      <c r="L11" s="477"/>
      <c r="M11" s="475"/>
      <c r="N11" s="475"/>
      <c r="O11" s="474"/>
      <c r="P11" s="476"/>
      <c r="Q11" s="494"/>
      <c r="R11" s="495"/>
      <c r="S11" s="496"/>
      <c r="T11" s="497"/>
      <c r="U11" s="498"/>
      <c r="V11" s="476"/>
      <c r="W11" s="494"/>
      <c r="X11" s="477">
        <v>30</v>
      </c>
      <c r="Y11" s="475"/>
      <c r="Z11" s="475">
        <v>30</v>
      </c>
      <c r="AA11" s="474"/>
      <c r="AB11" s="476">
        <v>3</v>
      </c>
      <c r="AC11" s="476" t="s">
        <v>20</v>
      </c>
    </row>
    <row r="12" spans="1:29" ht="23.1" customHeight="1">
      <c r="A12" s="40" t="s">
        <v>31</v>
      </c>
      <c r="B12" s="42" t="s">
        <v>80</v>
      </c>
      <c r="C12" s="43"/>
      <c r="D12" s="494">
        <v>2</v>
      </c>
      <c r="E12" s="473">
        <v>30</v>
      </c>
      <c r="F12" s="477"/>
      <c r="G12" s="475"/>
      <c r="H12" s="475"/>
      <c r="I12" s="474"/>
      <c r="J12" s="476"/>
      <c r="K12" s="476"/>
      <c r="L12" s="477">
        <v>30</v>
      </c>
      <c r="M12" s="475"/>
      <c r="N12" s="475">
        <v>30</v>
      </c>
      <c r="O12" s="474"/>
      <c r="P12" s="476">
        <v>2</v>
      </c>
      <c r="Q12" s="476" t="s">
        <v>20</v>
      </c>
      <c r="R12" s="491"/>
      <c r="S12" s="478"/>
      <c r="T12" s="478"/>
      <c r="U12" s="479"/>
      <c r="V12" s="480"/>
      <c r="W12" s="480"/>
      <c r="X12" s="477"/>
      <c r="Y12" s="475"/>
      <c r="Z12" s="475"/>
      <c r="AA12" s="474"/>
      <c r="AB12" s="476"/>
      <c r="AC12" s="476"/>
    </row>
    <row r="13" spans="1:29" ht="23.1" customHeight="1">
      <c r="A13" s="40" t="s">
        <v>32</v>
      </c>
      <c r="B13" s="42" t="s">
        <v>154</v>
      </c>
      <c r="C13" s="41"/>
      <c r="D13" s="472">
        <v>3</v>
      </c>
      <c r="E13" s="473">
        <v>30</v>
      </c>
      <c r="F13" s="477"/>
      <c r="G13" s="475"/>
      <c r="H13" s="475"/>
      <c r="I13" s="474"/>
      <c r="J13" s="476"/>
      <c r="K13" s="476"/>
      <c r="L13" s="499"/>
      <c r="M13" s="478"/>
      <c r="N13" s="478"/>
      <c r="O13" s="492"/>
      <c r="P13" s="493"/>
      <c r="Q13" s="493"/>
      <c r="R13" s="477"/>
      <c r="S13" s="475"/>
      <c r="T13" s="475"/>
      <c r="U13" s="474"/>
      <c r="V13" s="476"/>
      <c r="W13" s="476"/>
      <c r="X13" s="477">
        <v>30</v>
      </c>
      <c r="Y13" s="475"/>
      <c r="Z13" s="475">
        <v>30</v>
      </c>
      <c r="AA13" s="500"/>
      <c r="AB13" s="483">
        <v>3</v>
      </c>
      <c r="AC13" s="476" t="s">
        <v>20</v>
      </c>
    </row>
    <row r="14" spans="1:29" ht="23.1" customHeight="1">
      <c r="A14" s="40" t="s">
        <v>34</v>
      </c>
      <c r="B14" s="42" t="s">
        <v>81</v>
      </c>
      <c r="C14" s="43"/>
      <c r="D14" s="494">
        <v>2</v>
      </c>
      <c r="E14" s="473">
        <v>15</v>
      </c>
      <c r="F14" s="477"/>
      <c r="G14" s="475"/>
      <c r="H14" s="475"/>
      <c r="I14" s="474"/>
      <c r="J14" s="476"/>
      <c r="K14" s="494"/>
      <c r="L14" s="477">
        <v>15</v>
      </c>
      <c r="M14" s="475"/>
      <c r="N14" s="475"/>
      <c r="O14" s="474">
        <v>15</v>
      </c>
      <c r="P14" s="476">
        <v>2</v>
      </c>
      <c r="Q14" s="494" t="s">
        <v>20</v>
      </c>
      <c r="R14" s="477"/>
      <c r="S14" s="475"/>
      <c r="T14" s="475"/>
      <c r="U14" s="474"/>
      <c r="V14" s="476"/>
      <c r="W14" s="494"/>
      <c r="X14" s="489"/>
      <c r="Y14" s="485"/>
      <c r="Z14" s="478"/>
      <c r="AA14" s="501"/>
      <c r="AC14" s="476"/>
    </row>
    <row r="15" spans="1:29" ht="23.1" customHeight="1" thickBot="1">
      <c r="A15" s="40" t="s">
        <v>35</v>
      </c>
      <c r="B15" s="42" t="s">
        <v>97</v>
      </c>
      <c r="C15" s="400"/>
      <c r="D15" s="494">
        <v>4</v>
      </c>
      <c r="E15" s="473">
        <v>30</v>
      </c>
      <c r="F15" s="502"/>
      <c r="G15" s="434"/>
      <c r="H15" s="434"/>
      <c r="I15" s="503"/>
      <c r="J15" s="400"/>
      <c r="K15" s="400"/>
      <c r="L15" s="502">
        <v>30</v>
      </c>
      <c r="M15" s="434"/>
      <c r="N15" s="434">
        <v>30</v>
      </c>
      <c r="O15" s="503"/>
      <c r="P15" s="400">
        <v>4</v>
      </c>
      <c r="Q15" s="400" t="s">
        <v>20</v>
      </c>
      <c r="R15" s="502"/>
      <c r="S15" s="434"/>
      <c r="T15" s="504"/>
      <c r="U15" s="505"/>
      <c r="V15" s="400"/>
      <c r="W15" s="494"/>
      <c r="X15" s="477"/>
      <c r="Y15" s="475"/>
      <c r="Z15" s="475"/>
      <c r="AA15" s="474"/>
      <c r="AB15" s="476"/>
      <c r="AC15" s="476"/>
    </row>
    <row r="16" spans="1:29" ht="23.1" customHeight="1" thickBot="1">
      <c r="A16" s="632" t="s">
        <v>82</v>
      </c>
      <c r="B16" s="633"/>
      <c r="C16" s="634"/>
      <c r="D16" s="506">
        <f>SUM(D5:D15)</f>
        <v>28</v>
      </c>
      <c r="E16" s="507">
        <f>SUM(E5:E15)</f>
        <v>315</v>
      </c>
      <c r="F16" s="508">
        <f>SUM(F5:F15)</f>
        <v>60</v>
      </c>
      <c r="G16" s="509">
        <f>SUM(G5:G15)</f>
        <v>0</v>
      </c>
      <c r="H16" s="510">
        <f>SUM(H5:H15)</f>
        <v>60</v>
      </c>
      <c r="I16" s="511"/>
      <c r="J16" s="512">
        <f>SUM(J5:J15)</f>
        <v>4</v>
      </c>
      <c r="K16" s="512"/>
      <c r="L16" s="509">
        <f>SUM(L5:L15)</f>
        <v>105</v>
      </c>
      <c r="M16" s="510">
        <f>SUM(M5:M15)</f>
        <v>0</v>
      </c>
      <c r="N16" s="513">
        <f>SUM(N5:N15)</f>
        <v>90</v>
      </c>
      <c r="O16" s="509">
        <v>15</v>
      </c>
      <c r="P16" s="514">
        <f>SUM(P5:P15)</f>
        <v>10</v>
      </c>
      <c r="Q16" s="512"/>
      <c r="R16" s="515">
        <f>SUM(R5:R15)</f>
        <v>60</v>
      </c>
      <c r="S16" s="510">
        <f>SUM(S5:S15)</f>
        <v>0</v>
      </c>
      <c r="T16" s="513">
        <f>SUM(T5:T15)</f>
        <v>60</v>
      </c>
      <c r="U16" s="509"/>
      <c r="V16" s="512">
        <f>SUM(V5:V15)</f>
        <v>5</v>
      </c>
      <c r="W16" s="512"/>
      <c r="X16" s="508">
        <f>SUM(X5:X15)</f>
        <v>90</v>
      </c>
      <c r="Y16" s="509">
        <f>SUM(Y5:Y15)</f>
        <v>0</v>
      </c>
      <c r="Z16" s="510">
        <f>SUM(Z5:Z15)</f>
        <v>90</v>
      </c>
      <c r="AA16" s="511"/>
      <c r="AB16" s="512">
        <f>SUM(AB5:AB15)</f>
        <v>9</v>
      </c>
      <c r="AC16" s="512"/>
    </row>
    <row r="17" spans="1:29" ht="23.1" customHeight="1" thickBot="1">
      <c r="A17" s="623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623"/>
      <c r="U17" s="623"/>
      <c r="V17" s="623"/>
      <c r="W17" s="623"/>
      <c r="X17" s="623"/>
      <c r="Y17" s="623"/>
      <c r="Z17" s="623"/>
      <c r="AA17" s="623"/>
      <c r="AB17" s="623"/>
      <c r="AC17" s="623"/>
    </row>
    <row r="18" spans="1:29" ht="22.5" hidden="1" customHeight="1" thickBot="1">
      <c r="A18" s="624"/>
      <c r="B18" s="624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  <c r="O18" s="624"/>
      <c r="P18" s="624"/>
      <c r="Q18" s="624"/>
      <c r="R18" s="624"/>
      <c r="S18" s="624"/>
      <c r="T18" s="624"/>
      <c r="U18" s="624"/>
      <c r="V18" s="624"/>
      <c r="W18" s="624"/>
      <c r="X18" s="624"/>
      <c r="Y18" s="624"/>
      <c r="Z18" s="624"/>
      <c r="AA18" s="624"/>
      <c r="AB18" s="624"/>
      <c r="AC18" s="624"/>
    </row>
    <row r="19" spans="1:29" ht="23.1" customHeight="1" thickBot="1">
      <c r="A19" s="610" t="s">
        <v>106</v>
      </c>
      <c r="B19" s="611"/>
      <c r="C19" s="611"/>
      <c r="D19" s="611"/>
      <c r="E19" s="612"/>
      <c r="F19" s="604" t="s">
        <v>70</v>
      </c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6"/>
      <c r="R19" s="607" t="s">
        <v>71</v>
      </c>
      <c r="S19" s="608"/>
      <c r="T19" s="608"/>
      <c r="U19" s="608"/>
      <c r="V19" s="608"/>
      <c r="W19" s="608"/>
      <c r="X19" s="608"/>
      <c r="Y19" s="608"/>
      <c r="Z19" s="608"/>
      <c r="AA19" s="608"/>
      <c r="AB19" s="608"/>
      <c r="AC19" s="609"/>
    </row>
    <row r="20" spans="1:29" ht="23.1" customHeight="1" thickBot="1">
      <c r="A20" s="628" t="s">
        <v>72</v>
      </c>
      <c r="B20" s="630" t="s">
        <v>1</v>
      </c>
      <c r="C20" s="613" t="s">
        <v>2</v>
      </c>
      <c r="D20" s="285"/>
      <c r="E20" s="286"/>
      <c r="F20" s="620" t="s">
        <v>73</v>
      </c>
      <c r="G20" s="621"/>
      <c r="H20" s="621"/>
      <c r="I20" s="621"/>
      <c r="J20" s="621"/>
      <c r="K20" s="622"/>
      <c r="L20" s="620" t="s">
        <v>74</v>
      </c>
      <c r="M20" s="621"/>
      <c r="N20" s="621"/>
      <c r="O20" s="621"/>
      <c r="P20" s="621"/>
      <c r="Q20" s="622"/>
      <c r="R20" s="620" t="s">
        <v>75</v>
      </c>
      <c r="S20" s="621"/>
      <c r="T20" s="621"/>
      <c r="U20" s="621"/>
      <c r="V20" s="621"/>
      <c r="W20" s="622"/>
      <c r="X20" s="620" t="s">
        <v>76</v>
      </c>
      <c r="Y20" s="621"/>
      <c r="Z20" s="621"/>
      <c r="AA20" s="621"/>
      <c r="AB20" s="621"/>
      <c r="AC20" s="622"/>
    </row>
    <row r="21" spans="1:29" ht="84" customHeight="1" thickBot="1">
      <c r="A21" s="629"/>
      <c r="B21" s="631"/>
      <c r="C21" s="614"/>
      <c r="D21" s="287" t="s">
        <v>3</v>
      </c>
      <c r="E21" s="288" t="s">
        <v>4</v>
      </c>
      <c r="F21" s="336" t="s">
        <v>14</v>
      </c>
      <c r="G21" s="337" t="s">
        <v>130</v>
      </c>
      <c r="H21" s="338" t="s">
        <v>131</v>
      </c>
      <c r="I21" s="339" t="s">
        <v>132</v>
      </c>
      <c r="J21" s="289" t="s">
        <v>3</v>
      </c>
      <c r="K21" s="288" t="s">
        <v>16</v>
      </c>
      <c r="L21" s="336" t="s">
        <v>14</v>
      </c>
      <c r="M21" s="337" t="s">
        <v>130</v>
      </c>
      <c r="N21" s="338" t="s">
        <v>131</v>
      </c>
      <c r="O21" s="339" t="s">
        <v>132</v>
      </c>
      <c r="P21" s="289" t="s">
        <v>3</v>
      </c>
      <c r="Q21" s="288" t="s">
        <v>16</v>
      </c>
      <c r="R21" s="336" t="s">
        <v>14</v>
      </c>
      <c r="S21" s="337" t="s">
        <v>130</v>
      </c>
      <c r="T21" s="341" t="s">
        <v>131</v>
      </c>
      <c r="U21" s="340" t="s">
        <v>132</v>
      </c>
      <c r="V21" s="289" t="s">
        <v>3</v>
      </c>
      <c r="W21" s="288" t="s">
        <v>16</v>
      </c>
      <c r="X21" s="336" t="s">
        <v>14</v>
      </c>
      <c r="Y21" s="337" t="s">
        <v>130</v>
      </c>
      <c r="Z21" s="338" t="s">
        <v>131</v>
      </c>
      <c r="AA21" s="339" t="s">
        <v>132</v>
      </c>
      <c r="AB21" s="289" t="s">
        <v>3</v>
      </c>
      <c r="AC21" s="288" t="s">
        <v>16</v>
      </c>
    </row>
    <row r="22" spans="1:29" ht="23.1" customHeight="1">
      <c r="A22" s="37" t="s">
        <v>18</v>
      </c>
      <c r="B22" s="290" t="s">
        <v>127</v>
      </c>
      <c r="C22" s="39"/>
      <c r="D22" s="465">
        <v>2</v>
      </c>
      <c r="E22" s="466">
        <v>30</v>
      </c>
      <c r="F22" s="467">
        <v>30</v>
      </c>
      <c r="G22" s="468"/>
      <c r="H22" s="469">
        <v>30</v>
      </c>
      <c r="I22" s="470"/>
      <c r="J22" s="471">
        <v>2</v>
      </c>
      <c r="K22" s="471" t="s">
        <v>20</v>
      </c>
      <c r="L22" s="467"/>
      <c r="M22" s="469"/>
      <c r="N22" s="469"/>
      <c r="O22" s="470"/>
      <c r="P22" s="471"/>
      <c r="Q22" s="471"/>
      <c r="R22" s="467"/>
      <c r="S22" s="469"/>
      <c r="T22" s="469"/>
      <c r="U22" s="470"/>
      <c r="V22" s="471"/>
      <c r="W22" s="471"/>
      <c r="X22" s="467"/>
      <c r="Y22" s="469"/>
      <c r="Z22" s="469"/>
      <c r="AA22" s="470"/>
      <c r="AB22" s="471"/>
      <c r="AC22" s="471"/>
    </row>
    <row r="23" spans="1:29" ht="23.1" customHeight="1">
      <c r="A23" s="40" t="s">
        <v>21</v>
      </c>
      <c r="B23" s="42" t="s">
        <v>128</v>
      </c>
      <c r="C23" s="41"/>
      <c r="D23" s="472">
        <v>2</v>
      </c>
      <c r="E23" s="473">
        <v>30</v>
      </c>
      <c r="F23" s="474">
        <v>30</v>
      </c>
      <c r="G23" s="475"/>
      <c r="H23" s="475">
        <v>30</v>
      </c>
      <c r="I23" s="474"/>
      <c r="J23" s="476">
        <v>2</v>
      </c>
      <c r="K23" s="476" t="s">
        <v>20</v>
      </c>
      <c r="L23" s="477"/>
      <c r="M23" s="468"/>
      <c r="N23" s="475"/>
      <c r="O23" s="474"/>
      <c r="P23" s="476"/>
      <c r="Q23" s="476"/>
      <c r="R23" s="477"/>
      <c r="S23" s="475"/>
      <c r="T23" s="475"/>
      <c r="U23" s="474"/>
      <c r="V23" s="476"/>
      <c r="W23" s="476"/>
      <c r="X23" s="477"/>
      <c r="Y23" s="475"/>
      <c r="Z23" s="475"/>
      <c r="AA23" s="474"/>
      <c r="AB23" s="476"/>
      <c r="AC23" s="476"/>
    </row>
    <row r="24" spans="1:29" ht="23.1" customHeight="1">
      <c r="A24" s="40" t="s">
        <v>23</v>
      </c>
      <c r="B24" s="42" t="s">
        <v>83</v>
      </c>
      <c r="C24" s="41"/>
      <c r="D24" s="472">
        <v>2</v>
      </c>
      <c r="E24" s="473">
        <v>30</v>
      </c>
      <c r="G24" s="478"/>
      <c r="H24" s="478"/>
      <c r="I24" s="479"/>
      <c r="J24" s="480"/>
      <c r="K24" s="481"/>
      <c r="L24" s="482">
        <v>30</v>
      </c>
      <c r="M24" s="475"/>
      <c r="N24" s="475">
        <v>30</v>
      </c>
      <c r="O24" s="483"/>
      <c r="P24" s="476">
        <v>2</v>
      </c>
      <c r="Q24" s="476" t="s">
        <v>20</v>
      </c>
      <c r="R24" s="477"/>
      <c r="S24" s="475"/>
      <c r="T24" s="475"/>
      <c r="U24" s="474"/>
      <c r="V24" s="476"/>
      <c r="W24" s="476"/>
      <c r="X24" s="477"/>
      <c r="Y24" s="475"/>
      <c r="Z24" s="475"/>
      <c r="AA24" s="474"/>
      <c r="AB24" s="476"/>
      <c r="AC24" s="476"/>
    </row>
    <row r="25" spans="1:29" ht="23.1" customHeight="1">
      <c r="A25" s="40" t="s">
        <v>24</v>
      </c>
      <c r="B25" s="42" t="s">
        <v>84</v>
      </c>
      <c r="C25" s="41"/>
      <c r="D25" s="472">
        <v>2</v>
      </c>
      <c r="E25" s="473">
        <v>30</v>
      </c>
      <c r="F25" s="477"/>
      <c r="G25" s="475"/>
      <c r="H25" s="475"/>
      <c r="I25" s="474"/>
      <c r="J25" s="476"/>
      <c r="K25" s="476"/>
      <c r="L25" s="484"/>
      <c r="M25" s="485"/>
      <c r="N25" s="485"/>
      <c r="O25" s="486"/>
      <c r="P25" s="481"/>
      <c r="Q25" s="481"/>
      <c r="R25" s="477">
        <v>30</v>
      </c>
      <c r="S25" s="475"/>
      <c r="T25" s="475">
        <v>30</v>
      </c>
      <c r="U25" s="474"/>
      <c r="V25" s="476">
        <v>2</v>
      </c>
      <c r="W25" s="476" t="s">
        <v>20</v>
      </c>
      <c r="X25" s="477"/>
      <c r="Y25" s="475"/>
      <c r="Z25" s="475"/>
      <c r="AA25" s="474"/>
      <c r="AB25" s="476"/>
      <c r="AC25" s="476"/>
    </row>
    <row r="26" spans="1:29" ht="23.1" customHeight="1">
      <c r="A26" s="40" t="s">
        <v>28</v>
      </c>
      <c r="B26" s="42" t="s">
        <v>85</v>
      </c>
      <c r="C26" s="43"/>
      <c r="D26" s="472">
        <v>3</v>
      </c>
      <c r="E26" s="473">
        <v>30</v>
      </c>
      <c r="F26" s="477"/>
      <c r="G26" s="475"/>
      <c r="H26" s="475"/>
      <c r="I26" s="474"/>
      <c r="J26" s="476"/>
      <c r="K26" s="476"/>
      <c r="L26" s="477"/>
      <c r="M26" s="475"/>
      <c r="N26" s="475"/>
      <c r="O26" s="474"/>
      <c r="P26" s="476"/>
      <c r="Q26" s="476"/>
      <c r="R26" s="482">
        <v>30</v>
      </c>
      <c r="S26" s="475"/>
      <c r="T26" s="475">
        <v>30</v>
      </c>
      <c r="U26" s="483"/>
      <c r="V26" s="476">
        <v>3</v>
      </c>
      <c r="W26" s="476" t="s">
        <v>20</v>
      </c>
      <c r="X26" s="477"/>
      <c r="Y26" s="475"/>
      <c r="Z26" s="475"/>
      <c r="AA26" s="474"/>
      <c r="AB26" s="476"/>
      <c r="AC26" s="476"/>
    </row>
    <row r="27" spans="1:29" ht="23.1" customHeight="1">
      <c r="A27" s="40" t="s">
        <v>29</v>
      </c>
      <c r="B27" s="42" t="s">
        <v>86</v>
      </c>
      <c r="C27" s="493"/>
      <c r="D27" s="472">
        <v>3</v>
      </c>
      <c r="E27" s="473">
        <v>30</v>
      </c>
      <c r="F27" s="477"/>
      <c r="G27" s="475"/>
      <c r="H27" s="475"/>
      <c r="I27" s="474"/>
      <c r="J27" s="476"/>
      <c r="K27" s="476"/>
      <c r="L27" s="489"/>
      <c r="M27" s="485"/>
      <c r="N27" s="490"/>
      <c r="O27" s="479"/>
      <c r="P27" s="480"/>
      <c r="Q27" s="481"/>
      <c r="R27" s="482"/>
      <c r="S27" s="475"/>
      <c r="T27" s="475"/>
      <c r="U27" s="483"/>
      <c r="V27" s="476"/>
      <c r="W27" s="476"/>
      <c r="X27" s="477">
        <v>30</v>
      </c>
      <c r="Y27" s="475"/>
      <c r="Z27" s="475">
        <v>30</v>
      </c>
      <c r="AA27" s="474"/>
      <c r="AB27" s="476">
        <v>3</v>
      </c>
      <c r="AC27" s="476" t="s">
        <v>20</v>
      </c>
    </row>
    <row r="28" spans="1:29" ht="23.1" customHeight="1">
      <c r="A28" s="40" t="s">
        <v>30</v>
      </c>
      <c r="B28" s="42" t="s">
        <v>87</v>
      </c>
      <c r="C28" s="43"/>
      <c r="D28" s="494">
        <v>3</v>
      </c>
      <c r="E28" s="473">
        <v>30</v>
      </c>
      <c r="F28" s="477"/>
      <c r="G28" s="475"/>
      <c r="H28" s="475"/>
      <c r="I28" s="474"/>
      <c r="J28" s="476"/>
      <c r="K28" s="494"/>
      <c r="L28" s="477">
        <v>30</v>
      </c>
      <c r="M28" s="475"/>
      <c r="N28" s="475">
        <v>30</v>
      </c>
      <c r="O28" s="474"/>
      <c r="P28" s="476">
        <v>2</v>
      </c>
      <c r="Q28" s="476" t="s">
        <v>20</v>
      </c>
      <c r="R28" s="495"/>
      <c r="S28" s="496"/>
      <c r="T28" s="497"/>
      <c r="U28" s="498"/>
      <c r="V28" s="476"/>
      <c r="W28" s="494"/>
      <c r="X28" s="477"/>
      <c r="Y28" s="475"/>
      <c r="Z28" s="475"/>
      <c r="AA28" s="474"/>
      <c r="AB28" s="476"/>
      <c r="AC28" s="476"/>
    </row>
    <row r="29" spans="1:29" ht="23.1" customHeight="1">
      <c r="A29" s="40" t="s">
        <v>31</v>
      </c>
      <c r="B29" s="42" t="s">
        <v>88</v>
      </c>
      <c r="C29" s="43"/>
      <c r="D29" s="494">
        <v>2</v>
      </c>
      <c r="E29" s="473">
        <v>30</v>
      </c>
      <c r="F29" s="477"/>
      <c r="G29" s="475"/>
      <c r="H29" s="475"/>
      <c r="I29" s="474"/>
      <c r="J29" s="476"/>
      <c r="K29" s="476"/>
      <c r="L29" s="477"/>
      <c r="M29" s="475"/>
      <c r="N29" s="475"/>
      <c r="O29" s="474"/>
      <c r="P29" s="476"/>
      <c r="Q29" s="476"/>
      <c r="R29" s="542"/>
      <c r="S29" s="543"/>
      <c r="T29" s="543"/>
      <c r="U29" s="544"/>
      <c r="V29" s="545"/>
      <c r="W29" s="545"/>
      <c r="X29" s="477">
        <v>30</v>
      </c>
      <c r="Y29" s="475"/>
      <c r="Z29" s="475">
        <v>30</v>
      </c>
      <c r="AA29" s="474"/>
      <c r="AB29" s="476">
        <v>3</v>
      </c>
      <c r="AC29" s="476" t="s">
        <v>20</v>
      </c>
    </row>
    <row r="30" spans="1:29" ht="23.1" customHeight="1">
      <c r="A30" s="40" t="s">
        <v>32</v>
      </c>
      <c r="B30" s="42" t="s">
        <v>89</v>
      </c>
      <c r="C30" s="43"/>
      <c r="D30" s="472">
        <v>3</v>
      </c>
      <c r="E30" s="473">
        <v>30</v>
      </c>
      <c r="F30" s="477"/>
      <c r="G30" s="475"/>
      <c r="H30" s="475"/>
      <c r="I30" s="474"/>
      <c r="J30" s="476"/>
      <c r="K30" s="476"/>
      <c r="L30" s="546"/>
      <c r="M30" s="543"/>
      <c r="N30" s="543"/>
      <c r="O30" s="547"/>
      <c r="P30" s="548"/>
      <c r="Q30" s="548"/>
      <c r="R30" s="477"/>
      <c r="S30" s="475"/>
      <c r="T30" s="475"/>
      <c r="U30" s="474"/>
      <c r="V30" s="476"/>
      <c r="W30" s="476"/>
      <c r="X30" s="477">
        <v>30</v>
      </c>
      <c r="Y30" s="475"/>
      <c r="Z30" s="475">
        <v>30</v>
      </c>
      <c r="AA30" s="500"/>
      <c r="AB30" s="483">
        <v>3</v>
      </c>
      <c r="AC30" s="476" t="s">
        <v>20</v>
      </c>
    </row>
    <row r="31" spans="1:29" ht="23.1" customHeight="1">
      <c r="A31" s="40" t="s">
        <v>34</v>
      </c>
      <c r="B31" s="42" t="s">
        <v>90</v>
      </c>
      <c r="C31" s="493"/>
      <c r="D31" s="494">
        <v>2</v>
      </c>
      <c r="E31" s="473">
        <v>15</v>
      </c>
      <c r="F31" s="477"/>
      <c r="G31" s="475"/>
      <c r="H31" s="475"/>
      <c r="I31" s="474"/>
      <c r="J31" s="476"/>
      <c r="K31" s="494"/>
      <c r="L31" s="477">
        <v>15</v>
      </c>
      <c r="M31" s="475"/>
      <c r="N31" s="475">
        <v>15</v>
      </c>
      <c r="O31" s="474"/>
      <c r="P31" s="476">
        <v>2</v>
      </c>
      <c r="Q31" s="494" t="s">
        <v>20</v>
      </c>
      <c r="R31" s="477"/>
      <c r="S31" s="475"/>
      <c r="T31" s="475"/>
      <c r="U31" s="474"/>
      <c r="V31" s="476"/>
      <c r="W31" s="494"/>
      <c r="X31" s="489"/>
      <c r="Y31" s="485"/>
      <c r="Z31" s="478"/>
      <c r="AA31" s="501"/>
      <c r="AC31" s="476"/>
    </row>
    <row r="32" spans="1:29" ht="23.1" customHeight="1" thickBot="1">
      <c r="A32" s="40" t="s">
        <v>35</v>
      </c>
      <c r="B32" s="42" t="s">
        <v>97</v>
      </c>
      <c r="C32" s="400"/>
      <c r="D32" s="550">
        <v>4</v>
      </c>
      <c r="E32" s="552">
        <v>30</v>
      </c>
      <c r="F32" s="502"/>
      <c r="G32" s="434"/>
      <c r="H32" s="434"/>
      <c r="I32" s="503"/>
      <c r="J32" s="400"/>
      <c r="K32" s="400"/>
      <c r="L32" s="502">
        <v>30</v>
      </c>
      <c r="M32" s="434"/>
      <c r="N32" s="434">
        <v>30</v>
      </c>
      <c r="O32" s="503"/>
      <c r="P32" s="400">
        <v>4</v>
      </c>
      <c r="Q32" s="400" t="s">
        <v>20</v>
      </c>
      <c r="R32" s="502"/>
      <c r="S32" s="434"/>
      <c r="T32" s="504"/>
      <c r="U32" s="505"/>
      <c r="V32" s="400"/>
      <c r="W32" s="494"/>
      <c r="X32" s="477"/>
      <c r="Y32" s="475"/>
      <c r="Z32" s="475"/>
      <c r="AA32" s="474"/>
      <c r="AB32" s="476"/>
      <c r="AC32" s="476"/>
    </row>
    <row r="33" spans="1:42" ht="23.1" customHeight="1" thickBot="1">
      <c r="A33" s="625" t="s">
        <v>82</v>
      </c>
      <c r="B33" s="626"/>
      <c r="C33" s="627"/>
      <c r="D33" s="551">
        <f>SUM(D22:D32)</f>
        <v>28</v>
      </c>
      <c r="E33" s="553">
        <f>SUM(E22:E32)</f>
        <v>315</v>
      </c>
      <c r="F33" s="508">
        <f>SUM(F22:F32)</f>
        <v>60</v>
      </c>
      <c r="G33" s="509">
        <f>SUM(G22:G32)</f>
        <v>0</v>
      </c>
      <c r="H33" s="513">
        <f>SUM(H22:H32)</f>
        <v>60</v>
      </c>
      <c r="I33" s="511"/>
      <c r="J33" s="512">
        <f>SUM(J22:J32)</f>
        <v>4</v>
      </c>
      <c r="K33" s="512"/>
      <c r="L33" s="508">
        <f>SUM(L22:L32)</f>
        <v>105</v>
      </c>
      <c r="M33" s="509">
        <f>SUM(M22:M32)</f>
        <v>0</v>
      </c>
      <c r="N33" s="513">
        <f>SUM(N22:N32)</f>
        <v>105</v>
      </c>
      <c r="O33" s="511"/>
      <c r="P33" s="512">
        <f>SUM(P22:P32)</f>
        <v>10</v>
      </c>
      <c r="Q33" s="512"/>
      <c r="R33" s="515">
        <f>SUM(R22:R32)</f>
        <v>60</v>
      </c>
      <c r="S33" s="513">
        <f>SUM(S22:S32)</f>
        <v>0</v>
      </c>
      <c r="T33" s="513">
        <f>SUM(T22:T32)</f>
        <v>60</v>
      </c>
      <c r="U33" s="516"/>
      <c r="V33" s="512">
        <f>SUM(V22:V32)</f>
        <v>5</v>
      </c>
      <c r="W33" s="512"/>
      <c r="X33" s="515">
        <f>SUM(X22:X32)</f>
        <v>90</v>
      </c>
      <c r="Y33" s="510">
        <f>SUM(Y22:Y32)</f>
        <v>0</v>
      </c>
      <c r="Z33" s="513">
        <f>SUM(Z22:Z32)</f>
        <v>90</v>
      </c>
      <c r="AA33" s="511"/>
      <c r="AB33" s="512">
        <f>SUM(AB22:AB32)</f>
        <v>9</v>
      </c>
      <c r="AC33" s="512"/>
    </row>
    <row r="34" spans="1:42" ht="23.1" customHeight="1">
      <c r="A34" s="587"/>
      <c r="B34" s="588"/>
      <c r="C34" s="588"/>
      <c r="D34" s="588"/>
      <c r="E34" s="588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  <c r="W34" s="615"/>
      <c r="X34" s="615"/>
      <c r="Y34" s="615"/>
      <c r="Z34" s="615"/>
      <c r="AA34" s="615"/>
      <c r="AB34" s="615"/>
      <c r="AC34" s="616"/>
      <c r="AD34" s="334"/>
      <c r="AE34" s="334"/>
      <c r="AF34" s="334"/>
      <c r="AG34" s="334"/>
      <c r="AH34" s="334"/>
      <c r="AI34" s="334"/>
      <c r="AJ34" s="334"/>
      <c r="AK34" s="334"/>
      <c r="AL34" s="334"/>
      <c r="AM34" s="334"/>
      <c r="AN34" s="334"/>
      <c r="AO34" s="334"/>
      <c r="AP34" s="335"/>
    </row>
    <row r="35" spans="1:42" ht="23.1" customHeight="1"/>
    <row r="44" spans="1:42">
      <c r="D44" s="517"/>
    </row>
  </sheetData>
  <mergeCells count="25">
    <mergeCell ref="A33:C33"/>
    <mergeCell ref="A3:A4"/>
    <mergeCell ref="A20:A21"/>
    <mergeCell ref="B3:B4"/>
    <mergeCell ref="B20:B21"/>
    <mergeCell ref="A16:C16"/>
    <mergeCell ref="C3:C4"/>
    <mergeCell ref="L20:Q20"/>
    <mergeCell ref="F3:K3"/>
    <mergeCell ref="R20:W20"/>
    <mergeCell ref="L3:Q3"/>
    <mergeCell ref="A17:AC18"/>
    <mergeCell ref="R3:W3"/>
    <mergeCell ref="X3:AC3"/>
    <mergeCell ref="X20:AC20"/>
    <mergeCell ref="F19:Q19"/>
    <mergeCell ref="R19:AC19"/>
    <mergeCell ref="A19:E19"/>
    <mergeCell ref="C20:C21"/>
    <mergeCell ref="A34:AC34"/>
    <mergeCell ref="A1:AC1"/>
    <mergeCell ref="A2:E2"/>
    <mergeCell ref="F2:Q2"/>
    <mergeCell ref="R2:AC2"/>
    <mergeCell ref="F20:K20"/>
  </mergeCells>
  <pageMargins left="0.82677165354330717" right="0.70866141732283472" top="0.31496062992125984" bottom="0.35433070866141736" header="0.31496062992125984" footer="0.31496062992125984"/>
  <pageSetup paperSize="9" scale="40" orientation="landscape" r:id="rId1"/>
  <colBreaks count="1" manualBreakCount="1">
    <brk id="3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sqref="A1:L3"/>
    </sheetView>
  </sheetViews>
  <sheetFormatPr defaultColWidth="8.85546875" defaultRowHeight="12.75"/>
  <cols>
    <col min="1" max="1" width="4.7109375" customWidth="1"/>
    <col min="2" max="2" width="95.42578125" customWidth="1"/>
    <col min="3" max="3" width="6.85546875" customWidth="1"/>
    <col min="4" max="4" width="7.7109375" customWidth="1"/>
    <col min="5" max="5" width="5.85546875" customWidth="1"/>
    <col min="6" max="6" width="7.140625" customWidth="1"/>
    <col min="7" max="7" width="3.85546875" customWidth="1"/>
    <col min="8" max="8" width="4.28515625" customWidth="1"/>
    <col min="9" max="10" width="4" customWidth="1"/>
    <col min="11" max="11" width="4.140625" customWidth="1"/>
    <col min="12" max="12" width="4.5703125" customWidth="1"/>
  </cols>
  <sheetData>
    <row r="1" spans="1:12" ht="16.5" customHeight="1">
      <c r="A1" s="635" t="s">
        <v>129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7"/>
    </row>
    <row r="2" spans="1:12" ht="12.75" customHeight="1">
      <c r="A2" s="638"/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40"/>
    </row>
    <row r="3" spans="1:12" ht="13.5" customHeight="1" thickBot="1">
      <c r="A3" s="641"/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3"/>
    </row>
    <row r="4" spans="1:12" ht="20.25" customHeight="1" thickBot="1">
      <c r="A4" s="647" t="s">
        <v>0</v>
      </c>
      <c r="B4" s="647" t="s">
        <v>1</v>
      </c>
      <c r="C4" s="644" t="s">
        <v>91</v>
      </c>
      <c r="D4" s="645"/>
      <c r="E4" s="645"/>
      <c r="F4" s="645"/>
      <c r="G4" s="645"/>
      <c r="H4" s="645"/>
      <c r="I4" s="645"/>
      <c r="J4" s="645"/>
      <c r="K4" s="645"/>
      <c r="L4" s="646"/>
    </row>
    <row r="5" spans="1:12" ht="13.5" customHeight="1">
      <c r="A5" s="648"/>
      <c r="B5" s="648"/>
      <c r="C5" s="650" t="s">
        <v>2</v>
      </c>
      <c r="D5" s="652" t="s">
        <v>16</v>
      </c>
      <c r="E5" s="654" t="s">
        <v>3</v>
      </c>
      <c r="F5" s="654" t="s">
        <v>4</v>
      </c>
      <c r="G5" s="1" t="s">
        <v>92</v>
      </c>
      <c r="H5" s="2" t="s">
        <v>93</v>
      </c>
      <c r="I5" s="28"/>
      <c r="J5" s="29" t="s">
        <v>94</v>
      </c>
      <c r="K5" s="2" t="s">
        <v>93</v>
      </c>
      <c r="L5" s="28"/>
    </row>
    <row r="6" spans="1:12" ht="46.5">
      <c r="A6" s="649"/>
      <c r="B6" s="649"/>
      <c r="C6" s="651"/>
      <c r="D6" s="653"/>
      <c r="E6" s="655"/>
      <c r="F6" s="655"/>
      <c r="G6" s="3" t="s">
        <v>14</v>
      </c>
      <c r="H6" s="4" t="s">
        <v>15</v>
      </c>
      <c r="I6" s="30" t="s">
        <v>77</v>
      </c>
      <c r="J6" s="31" t="s">
        <v>14</v>
      </c>
      <c r="K6" s="4" t="s">
        <v>15</v>
      </c>
      <c r="L6" s="30" t="s">
        <v>77</v>
      </c>
    </row>
    <row r="7" spans="1:12" ht="21.95" customHeight="1">
      <c r="A7" s="5" t="s">
        <v>18</v>
      </c>
      <c r="B7" s="6" t="s">
        <v>118</v>
      </c>
      <c r="C7" s="7"/>
      <c r="D7" s="8" t="s">
        <v>20</v>
      </c>
      <c r="E7" s="9">
        <v>2</v>
      </c>
      <c r="F7" s="7">
        <v>30</v>
      </c>
      <c r="G7" s="10"/>
      <c r="H7" s="10"/>
      <c r="I7" s="32"/>
      <c r="J7" s="10"/>
      <c r="K7" s="10"/>
      <c r="L7" s="33"/>
    </row>
    <row r="8" spans="1:12" ht="21.95" customHeight="1">
      <c r="A8" s="11" t="s">
        <v>21</v>
      </c>
      <c r="B8" s="12" t="s">
        <v>119</v>
      </c>
      <c r="C8" s="13"/>
      <c r="D8" s="14" t="s">
        <v>20</v>
      </c>
      <c r="E8" s="15">
        <v>2</v>
      </c>
      <c r="F8" s="16">
        <v>30</v>
      </c>
      <c r="G8" s="17"/>
      <c r="H8" s="17"/>
      <c r="I8" s="13"/>
      <c r="J8" s="17"/>
      <c r="K8" s="17"/>
      <c r="L8" s="34"/>
    </row>
    <row r="9" spans="1:12" ht="21.95" customHeight="1">
      <c r="A9" s="11" t="s">
        <v>23</v>
      </c>
      <c r="B9" s="12" t="s">
        <v>120</v>
      </c>
      <c r="C9" s="13"/>
      <c r="D9" s="14" t="s">
        <v>20</v>
      </c>
      <c r="E9" s="15">
        <v>2</v>
      </c>
      <c r="F9" s="16">
        <v>30</v>
      </c>
      <c r="G9" s="17"/>
      <c r="H9" s="17"/>
      <c r="I9" s="13"/>
      <c r="J9" s="17"/>
      <c r="K9" s="17"/>
      <c r="L9" s="34"/>
    </row>
    <row r="10" spans="1:12" ht="21.95" customHeight="1">
      <c r="A10" s="11" t="s">
        <v>24</v>
      </c>
      <c r="B10" s="18" t="s">
        <v>121</v>
      </c>
      <c r="C10" s="19"/>
      <c r="D10" s="14" t="s">
        <v>20</v>
      </c>
      <c r="E10" s="15">
        <v>2</v>
      </c>
      <c r="F10" s="16">
        <v>30</v>
      </c>
      <c r="G10" s="17"/>
      <c r="H10" s="17"/>
      <c r="I10" s="13"/>
      <c r="J10" s="17"/>
      <c r="K10" s="17"/>
      <c r="L10" s="34"/>
    </row>
    <row r="11" spans="1:12" ht="21.95" customHeight="1">
      <c r="A11" s="11" t="s">
        <v>28</v>
      </c>
      <c r="B11" s="18" t="s">
        <v>109</v>
      </c>
      <c r="C11" s="19"/>
      <c r="D11" s="14" t="s">
        <v>20</v>
      </c>
      <c r="E11" s="15">
        <v>2</v>
      </c>
      <c r="F11" s="16">
        <v>30</v>
      </c>
      <c r="G11" s="17"/>
      <c r="H11" s="17"/>
      <c r="I11" s="13"/>
      <c r="J11" s="17"/>
      <c r="K11" s="17"/>
      <c r="L11" s="34"/>
    </row>
    <row r="12" spans="1:12" ht="21.95" customHeight="1">
      <c r="A12" s="11" t="s">
        <v>29</v>
      </c>
      <c r="B12" s="18" t="s">
        <v>117</v>
      </c>
      <c r="C12" s="19"/>
      <c r="D12" s="14" t="s">
        <v>20</v>
      </c>
      <c r="E12" s="15">
        <v>2</v>
      </c>
      <c r="F12" s="16">
        <v>30</v>
      </c>
      <c r="G12" s="17"/>
      <c r="H12" s="17"/>
      <c r="I12" s="13"/>
      <c r="J12" s="17"/>
      <c r="K12" s="17"/>
      <c r="L12" s="34"/>
    </row>
    <row r="13" spans="1:12" ht="21.95" customHeight="1">
      <c r="A13" s="11" t="s">
        <v>30</v>
      </c>
      <c r="B13" s="18" t="s">
        <v>122</v>
      </c>
      <c r="C13" s="19"/>
      <c r="D13" s="14" t="s">
        <v>20</v>
      </c>
      <c r="E13" s="15">
        <v>2</v>
      </c>
      <c r="F13" s="16">
        <v>30</v>
      </c>
      <c r="G13" s="17"/>
      <c r="H13" s="17"/>
      <c r="I13" s="13"/>
      <c r="J13" s="17"/>
      <c r="K13" s="17"/>
      <c r="L13" s="34"/>
    </row>
    <row r="14" spans="1:12" ht="21.95" customHeight="1">
      <c r="A14" s="11" t="s">
        <v>31</v>
      </c>
      <c r="B14" s="18" t="s">
        <v>110</v>
      </c>
      <c r="C14" s="19"/>
      <c r="D14" s="14" t="s">
        <v>20</v>
      </c>
      <c r="E14" s="15">
        <v>2</v>
      </c>
      <c r="F14" s="16">
        <v>30</v>
      </c>
      <c r="G14" s="17"/>
      <c r="H14" s="17"/>
      <c r="I14" s="13"/>
      <c r="J14" s="17"/>
      <c r="K14" s="17"/>
      <c r="L14" s="34"/>
    </row>
    <row r="15" spans="1:12" ht="21.95" customHeight="1">
      <c r="A15" s="11" t="s">
        <v>32</v>
      </c>
      <c r="B15" s="18" t="s">
        <v>123</v>
      </c>
      <c r="C15" s="19"/>
      <c r="D15" s="14" t="s">
        <v>20</v>
      </c>
      <c r="E15" s="15">
        <v>2</v>
      </c>
      <c r="F15" s="16">
        <v>30</v>
      </c>
      <c r="G15" s="17"/>
      <c r="H15" s="17"/>
      <c r="I15" s="13"/>
      <c r="J15" s="17"/>
      <c r="K15" s="17"/>
      <c r="L15" s="34"/>
    </row>
    <row r="16" spans="1:12" ht="21.95" customHeight="1">
      <c r="A16" s="11" t="s">
        <v>34</v>
      </c>
      <c r="C16" s="19"/>
      <c r="D16" s="14"/>
      <c r="E16" s="15"/>
      <c r="F16" s="16"/>
      <c r="G16" s="17"/>
      <c r="H16" s="17"/>
      <c r="I16" s="13"/>
      <c r="J16" s="17"/>
      <c r="K16" s="17"/>
      <c r="L16" s="34"/>
    </row>
    <row r="17" spans="1:12" ht="21.95" customHeight="1">
      <c r="A17" s="11" t="s">
        <v>35</v>
      </c>
      <c r="B17" s="12"/>
      <c r="C17" s="19"/>
      <c r="D17" s="14"/>
      <c r="E17" s="15"/>
      <c r="F17" s="16"/>
      <c r="G17" s="17"/>
      <c r="H17" s="17"/>
      <c r="I17" s="13"/>
      <c r="J17" s="17"/>
      <c r="K17" s="17"/>
      <c r="L17" s="34"/>
    </row>
    <row r="18" spans="1:12" ht="21.95" customHeight="1">
      <c r="A18" s="11" t="s">
        <v>36</v>
      </c>
      <c r="B18" s="12"/>
      <c r="C18" s="20"/>
      <c r="D18" s="14"/>
      <c r="E18" s="15"/>
      <c r="F18" s="16"/>
      <c r="G18" s="21"/>
      <c r="H18" s="21"/>
      <c r="I18" s="21"/>
      <c r="J18" s="21"/>
      <c r="K18" s="21"/>
      <c r="L18" s="35"/>
    </row>
    <row r="19" spans="1:12" ht="21.95" customHeight="1">
      <c r="A19" s="11" t="s">
        <v>37</v>
      </c>
      <c r="B19" s="12"/>
      <c r="C19" s="20"/>
      <c r="D19" s="14"/>
      <c r="E19" s="15"/>
      <c r="F19" s="16"/>
      <c r="G19" s="21"/>
      <c r="H19" s="21"/>
      <c r="I19" s="21"/>
      <c r="J19" s="21"/>
      <c r="K19" s="21"/>
      <c r="L19" s="35"/>
    </row>
    <row r="20" spans="1:12" ht="21.95" customHeight="1">
      <c r="A20" s="11" t="s">
        <v>39</v>
      </c>
      <c r="B20" s="12"/>
      <c r="C20" s="20"/>
      <c r="D20" s="14"/>
      <c r="E20" s="15"/>
      <c r="F20" s="16"/>
      <c r="G20" s="21"/>
      <c r="H20" s="21"/>
      <c r="I20" s="21"/>
      <c r="J20" s="21"/>
      <c r="K20" s="21"/>
      <c r="L20" s="35"/>
    </row>
    <row r="21" spans="1:12" ht="21.95" customHeight="1">
      <c r="A21" s="22" t="s">
        <v>40</v>
      </c>
      <c r="B21" s="23"/>
      <c r="C21" s="24"/>
      <c r="D21" s="25"/>
      <c r="E21" s="25"/>
      <c r="F21" s="25"/>
      <c r="G21" s="26"/>
      <c r="H21" s="26"/>
      <c r="I21" s="26"/>
      <c r="J21" s="26"/>
      <c r="K21" s="26"/>
      <c r="L21" s="36"/>
    </row>
    <row r="22" spans="1:12">
      <c r="D22" s="27"/>
      <c r="E22" s="27"/>
      <c r="F22" s="27"/>
    </row>
  </sheetData>
  <mergeCells count="8">
    <mergeCell ref="A1:L3"/>
    <mergeCell ref="C4:L4"/>
    <mergeCell ref="A4:A6"/>
    <mergeCell ref="B4:B6"/>
    <mergeCell ref="C5:C6"/>
    <mergeCell ref="D5:D6"/>
    <mergeCell ref="E5:E6"/>
    <mergeCell ref="F5:F6"/>
  </mergeCells>
  <pageMargins left="0.55000000000000004" right="0.75" top="0.9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Filologia</vt:lpstr>
      <vt:lpstr>Moduły specjalizacyjne</vt:lpstr>
      <vt:lpstr>Do wyboru</vt:lpstr>
      <vt:lpstr>Filologia!Obszar_wydruku</vt:lpstr>
      <vt:lpstr>'Moduły specjalizacyjne'!Obszar_wydruku</vt:lpstr>
      <vt:lpstr>Filologia!Print_Area</vt:lpstr>
      <vt:lpstr>'Moduły specjalizacyjne'!Print_Area</vt:lpstr>
      <vt:lpstr>Filologia!Print_Titles</vt:lpstr>
    </vt:vector>
  </TitlesOfParts>
  <Company>Instytut Ekonomii i Zarzadzania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 Koszalinska</dc:creator>
  <cp:lastModifiedBy>Admin</cp:lastModifiedBy>
  <cp:lastPrinted>2016-07-11T09:43:52Z</cp:lastPrinted>
  <dcterms:created xsi:type="dcterms:W3CDTF">2008-07-11T09:21:23Z</dcterms:created>
  <dcterms:modified xsi:type="dcterms:W3CDTF">2023-05-19T05:55:24Z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8B93C7F09FE849CFB89CFC65B998272D</vt:lpwstr>
  </property>
  <property fmtid="{D5CDD505-2E9C-101B-9397-08002B2CF9AE}" pid="3" name="KSOProductBuildVer">
    <vt:lpwstr>1045-11.2.0.10426</vt:lpwstr>
  </property>
</Properties>
</file>